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Miguel Ribeiro\Desktop\"/>
    </mc:Choice>
  </mc:AlternateContent>
  <xr:revisionPtr revIDLastSave="0" documentId="13_ncr:1_{5A598A92-C6E5-4334-AF36-62587A002C2C}" xr6:coauthVersionLast="47" xr6:coauthVersionMax="47" xr10:uidLastSave="{00000000-0000-0000-0000-000000000000}"/>
  <bookViews>
    <workbookView xWindow="-108" yWindow="-108" windowWidth="23256" windowHeight="12456" firstSheet="2" activeTab="10" xr2:uid="{00000000-000D-0000-FFFF-FFFF00000000}"/>
  </bookViews>
  <sheets>
    <sheet name="Classes" sheetId="1" r:id="rId1"/>
    <sheet name="Manual" sheetId="31" r:id="rId2"/>
    <sheet name="PEN" sheetId="30" r:id="rId3"/>
    <sheet name="Geral" sheetId="2" r:id="rId4"/>
    <sheet name="PROTOS_F" sheetId="16" r:id="rId5"/>
    <sheet name="PROTOS_R" sheetId="23" r:id="rId6"/>
    <sheet name="TRANS_F" sheetId="24" r:id="rId7"/>
    <sheet name="TRANS_R" sheetId="25" r:id="rId8"/>
    <sheet name="ORIG_F" sheetId="26" r:id="rId9"/>
    <sheet name="ORIG_R" sheetId="27" r:id="rId10"/>
    <sheet name="GERAL_ORDEM" sheetId="28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6" l="1" a="1"/>
  <c r="A2" i="26" s="1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25" i="30"/>
  <c r="A24" i="30"/>
  <c r="A23" i="30"/>
  <c r="A22" i="30"/>
  <c r="A21" i="30"/>
  <c r="A20" i="30"/>
  <c r="A19" i="30"/>
  <c r="A18" i="30"/>
  <c r="A17" i="30"/>
  <c r="A16" i="30"/>
  <c r="A15" i="30"/>
  <c r="A14" i="30"/>
  <c r="A13" i="30"/>
  <c r="A12" i="30"/>
  <c r="A11" i="30"/>
  <c r="A10" i="30"/>
  <c r="A9" i="30"/>
  <c r="A8" i="30"/>
  <c r="A7" i="30"/>
  <c r="A6" i="30"/>
  <c r="A5" i="30"/>
  <c r="A4" i="30"/>
  <c r="A3" i="30"/>
  <c r="A2" i="30"/>
  <c r="D51" i="31"/>
  <c r="C51" i="31"/>
  <c r="B51" i="31"/>
  <c r="D50" i="31"/>
  <c r="C50" i="31"/>
  <c r="B50" i="31"/>
  <c r="D49" i="31"/>
  <c r="C49" i="31"/>
  <c r="B49" i="31"/>
  <c r="D48" i="31"/>
  <c r="C48" i="31"/>
  <c r="B48" i="31"/>
  <c r="D47" i="31"/>
  <c r="C47" i="31"/>
  <c r="B47" i="31"/>
  <c r="D46" i="31"/>
  <c r="C46" i="31"/>
  <c r="B46" i="31"/>
  <c r="D45" i="31"/>
  <c r="C45" i="31"/>
  <c r="B45" i="31"/>
  <c r="D44" i="31"/>
  <c r="C44" i="31"/>
  <c r="B44" i="31"/>
  <c r="D43" i="31"/>
  <c r="C43" i="31"/>
  <c r="B43" i="31"/>
  <c r="D42" i="31"/>
  <c r="C42" i="31"/>
  <c r="B42" i="31"/>
  <c r="D41" i="31"/>
  <c r="C41" i="31"/>
  <c r="B41" i="31"/>
  <c r="D40" i="31"/>
  <c r="C40" i="31"/>
  <c r="B40" i="31"/>
  <c r="D39" i="31"/>
  <c r="C39" i="31"/>
  <c r="B39" i="31"/>
  <c r="D38" i="31"/>
  <c r="C38" i="31"/>
  <c r="B38" i="31"/>
  <c r="D37" i="31"/>
  <c r="C37" i="31"/>
  <c r="B37" i="31"/>
  <c r="D36" i="31"/>
  <c r="C36" i="31"/>
  <c r="B36" i="31"/>
  <c r="D35" i="31"/>
  <c r="C35" i="31"/>
  <c r="B35" i="31"/>
  <c r="D34" i="31"/>
  <c r="C34" i="31"/>
  <c r="B34" i="31"/>
  <c r="D33" i="31"/>
  <c r="C33" i="31"/>
  <c r="B33" i="31"/>
  <c r="D32" i="31"/>
  <c r="C32" i="31"/>
  <c r="B32" i="31"/>
  <c r="D31" i="31"/>
  <c r="C31" i="31"/>
  <c r="B31" i="31"/>
  <c r="D30" i="31"/>
  <c r="C30" i="31"/>
  <c r="B30" i="31"/>
  <c r="D29" i="31"/>
  <c r="C29" i="31"/>
  <c r="B29" i="31"/>
  <c r="D28" i="31"/>
  <c r="C28" i="31"/>
  <c r="B28" i="31"/>
  <c r="D27" i="31"/>
  <c r="C27" i="31"/>
  <c r="B27" i="31"/>
  <c r="D26" i="31"/>
  <c r="C26" i="31"/>
  <c r="B26" i="31"/>
  <c r="D25" i="31"/>
  <c r="C25" i="31"/>
  <c r="B25" i="31"/>
  <c r="D24" i="31"/>
  <c r="C24" i="31"/>
  <c r="B24" i="31"/>
  <c r="D23" i="31"/>
  <c r="C23" i="31"/>
  <c r="B23" i="31"/>
  <c r="D22" i="31"/>
  <c r="C22" i="31"/>
  <c r="B22" i="31"/>
  <c r="D21" i="31"/>
  <c r="C21" i="31"/>
  <c r="B21" i="31"/>
  <c r="D20" i="31"/>
  <c r="C20" i="31"/>
  <c r="B20" i="31"/>
  <c r="D19" i="31"/>
  <c r="C19" i="31"/>
  <c r="B19" i="31"/>
  <c r="D18" i="31"/>
  <c r="C18" i="31"/>
  <c r="B18" i="31"/>
  <c r="D17" i="31"/>
  <c r="C17" i="31"/>
  <c r="B17" i="31"/>
  <c r="D16" i="31"/>
  <c r="C16" i="31"/>
  <c r="B16" i="31"/>
  <c r="D15" i="31"/>
  <c r="C15" i="31"/>
  <c r="B15" i="31"/>
  <c r="D14" i="31"/>
  <c r="C14" i="31"/>
  <c r="B14" i="31"/>
  <c r="D13" i="31"/>
  <c r="C13" i="31"/>
  <c r="B13" i="31"/>
  <c r="D12" i="31"/>
  <c r="C12" i="31"/>
  <c r="B12" i="31"/>
  <c r="D11" i="31"/>
  <c r="C11" i="31"/>
  <c r="B11" i="31"/>
  <c r="D10" i="31"/>
  <c r="C10" i="31"/>
  <c r="B10" i="31"/>
  <c r="D9" i="31"/>
  <c r="C9" i="31"/>
  <c r="B9" i="31"/>
  <c r="D8" i="31"/>
  <c r="C8" i="31"/>
  <c r="B8" i="31"/>
  <c r="D7" i="31"/>
  <c r="C7" i="31"/>
  <c r="B7" i="31"/>
  <c r="D6" i="31"/>
  <c r="C6" i="31"/>
  <c r="B6" i="31"/>
  <c r="D5" i="31"/>
  <c r="C5" i="31"/>
  <c r="B5" i="31"/>
  <c r="D4" i="31"/>
  <c r="C4" i="31"/>
  <c r="B4" i="31"/>
  <c r="D3" i="31"/>
  <c r="C3" i="31"/>
  <c r="B3" i="31"/>
  <c r="D2" i="31"/>
  <c r="C2" i="31"/>
  <c r="B2" i="31"/>
  <c r="C51" i="30"/>
  <c r="B51" i="30"/>
  <c r="C50" i="30"/>
  <c r="B50" i="30"/>
  <c r="C49" i="30"/>
  <c r="B49" i="30"/>
  <c r="C48" i="30"/>
  <c r="B48" i="30"/>
  <c r="C47" i="30"/>
  <c r="B47" i="30"/>
  <c r="C46" i="30"/>
  <c r="B46" i="30"/>
  <c r="C45" i="30"/>
  <c r="B45" i="30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14" i="30"/>
  <c r="B14" i="30"/>
  <c r="C13" i="30"/>
  <c r="B13" i="30"/>
  <c r="C12" i="30"/>
  <c r="B12" i="30"/>
  <c r="C11" i="30"/>
  <c r="B11" i="30"/>
  <c r="C10" i="30"/>
  <c r="B10" i="30"/>
  <c r="C9" i="30"/>
  <c r="B9" i="30"/>
  <c r="C8" i="30"/>
  <c r="B8" i="30"/>
  <c r="C7" i="30"/>
  <c r="B7" i="30"/>
  <c r="C6" i="30"/>
  <c r="B6" i="30"/>
  <c r="C5" i="30"/>
  <c r="B5" i="30"/>
  <c r="C4" i="30"/>
  <c r="B4" i="30"/>
  <c r="C3" i="30"/>
  <c r="B3" i="30"/>
  <c r="C2" i="30"/>
  <c r="B2" i="30"/>
  <c r="E51" i="30"/>
  <c r="D51" i="30"/>
  <c r="E50" i="30"/>
  <c r="D50" i="30"/>
  <c r="E49" i="30"/>
  <c r="D49" i="30"/>
  <c r="E48" i="30"/>
  <c r="D48" i="30"/>
  <c r="E47" i="30"/>
  <c r="D47" i="30"/>
  <c r="E46" i="30"/>
  <c r="D46" i="30"/>
  <c r="E45" i="30"/>
  <c r="D45" i="30"/>
  <c r="E44" i="30"/>
  <c r="D44" i="30"/>
  <c r="E43" i="30"/>
  <c r="D43" i="30"/>
  <c r="E42" i="30"/>
  <c r="D42" i="30"/>
  <c r="E41" i="30"/>
  <c r="D41" i="30"/>
  <c r="E40" i="30"/>
  <c r="D40" i="30"/>
  <c r="E39" i="30"/>
  <c r="D39" i="30"/>
  <c r="E38" i="30"/>
  <c r="D38" i="30"/>
  <c r="E37" i="30"/>
  <c r="D37" i="30"/>
  <c r="E36" i="30"/>
  <c r="D36" i="30"/>
  <c r="E35" i="30"/>
  <c r="D35" i="30"/>
  <c r="E34" i="30"/>
  <c r="D34" i="30"/>
  <c r="E33" i="30"/>
  <c r="D33" i="30"/>
  <c r="E32" i="30"/>
  <c r="D32" i="30"/>
  <c r="E31" i="30"/>
  <c r="D31" i="30"/>
  <c r="E30" i="30"/>
  <c r="D30" i="30"/>
  <c r="E29" i="30"/>
  <c r="D29" i="30"/>
  <c r="E28" i="30"/>
  <c r="D28" i="30"/>
  <c r="E27" i="30"/>
  <c r="D27" i="30"/>
  <c r="E26" i="30"/>
  <c r="D26" i="30"/>
  <c r="E25" i="30"/>
  <c r="D25" i="30"/>
  <c r="E24" i="30"/>
  <c r="D24" i="30"/>
  <c r="E23" i="30"/>
  <c r="D23" i="30"/>
  <c r="E22" i="30"/>
  <c r="D22" i="30"/>
  <c r="E21" i="30"/>
  <c r="D21" i="30"/>
  <c r="E20" i="30"/>
  <c r="D20" i="30"/>
  <c r="E19" i="30"/>
  <c r="D19" i="30"/>
  <c r="E18" i="30"/>
  <c r="D18" i="30"/>
  <c r="E17" i="30"/>
  <c r="D17" i="30"/>
  <c r="E16" i="30"/>
  <c r="D16" i="30"/>
  <c r="E15" i="30"/>
  <c r="D15" i="30"/>
  <c r="E14" i="30"/>
  <c r="D14" i="30"/>
  <c r="E13" i="30"/>
  <c r="D13" i="30"/>
  <c r="E12" i="30"/>
  <c r="D12" i="30"/>
  <c r="E11" i="30"/>
  <c r="D11" i="30"/>
  <c r="E10" i="30"/>
  <c r="D10" i="30"/>
  <c r="E9" i="30"/>
  <c r="D9" i="30"/>
  <c r="E8" i="30"/>
  <c r="D8" i="30"/>
  <c r="E7" i="30"/>
  <c r="D7" i="30"/>
  <c r="E6" i="30"/>
  <c r="D6" i="30"/>
  <c r="E5" i="30"/>
  <c r="D5" i="30"/>
  <c r="E4" i="30"/>
  <c r="D4" i="30"/>
  <c r="E3" i="30"/>
  <c r="D3" i="30"/>
  <c r="E2" i="30"/>
  <c r="D2" i="30"/>
  <c r="AG29" i="2"/>
  <c r="AG41" i="2"/>
  <c r="AG42" i="2"/>
  <c r="AG43" i="2"/>
  <c r="AG44" i="2"/>
  <c r="AG45" i="2"/>
  <c r="AG46" i="2"/>
  <c r="AG47" i="2"/>
  <c r="AG48" i="2"/>
  <c r="AG49" i="2"/>
  <c r="AG50" i="2"/>
  <c r="AG51" i="2"/>
  <c r="AE51" i="2"/>
  <c r="AD51" i="2"/>
  <c r="AE50" i="2"/>
  <c r="AD50" i="2"/>
  <c r="AE49" i="2"/>
  <c r="AD49" i="2"/>
  <c r="AE48" i="2"/>
  <c r="AD48" i="2"/>
  <c r="AE47" i="2"/>
  <c r="AD47" i="2"/>
  <c r="AE46" i="2"/>
  <c r="AD46" i="2"/>
  <c r="AE45" i="2"/>
  <c r="AD45" i="2"/>
  <c r="AE44" i="2"/>
  <c r="AD44" i="2"/>
  <c r="AE43" i="2"/>
  <c r="AD43" i="2"/>
  <c r="AE42" i="2"/>
  <c r="AD42" i="2"/>
  <c r="AE41" i="2"/>
  <c r="AD41" i="2"/>
  <c r="AE40" i="2"/>
  <c r="AD40" i="2"/>
  <c r="AE39" i="2"/>
  <c r="AD39" i="2"/>
  <c r="AE38" i="2"/>
  <c r="AD38" i="2"/>
  <c r="AE37" i="2"/>
  <c r="AD37" i="2"/>
  <c r="AE36" i="2"/>
  <c r="AD36" i="2"/>
  <c r="AE35" i="2"/>
  <c r="AD35" i="2"/>
  <c r="AE34" i="2"/>
  <c r="AD34" i="2"/>
  <c r="AE33" i="2"/>
  <c r="AD33" i="2"/>
  <c r="AE32" i="2"/>
  <c r="AD32" i="2"/>
  <c r="AE31" i="2"/>
  <c r="AD31" i="2"/>
  <c r="AE30" i="2"/>
  <c r="AD30" i="2"/>
  <c r="AE29" i="2"/>
  <c r="AD29" i="2"/>
  <c r="AE28" i="2"/>
  <c r="AD28" i="2"/>
  <c r="AE27" i="2"/>
  <c r="AD27" i="2"/>
  <c r="AE26" i="2"/>
  <c r="AD26" i="2"/>
  <c r="AE25" i="2"/>
  <c r="AD25" i="2"/>
  <c r="AE24" i="2"/>
  <c r="AD24" i="2"/>
  <c r="AE23" i="2"/>
  <c r="AD23" i="2"/>
  <c r="AE22" i="2"/>
  <c r="AD22" i="2"/>
  <c r="AD21" i="2"/>
  <c r="AE21" i="2" s="1"/>
  <c r="AE20" i="2"/>
  <c r="AD20" i="2"/>
  <c r="AE19" i="2"/>
  <c r="AD19" i="2"/>
  <c r="AE18" i="2"/>
  <c r="AD18" i="2"/>
  <c r="AD17" i="2"/>
  <c r="AE17" i="2" s="1"/>
  <c r="AE16" i="2"/>
  <c r="AD16" i="2"/>
  <c r="AD15" i="2"/>
  <c r="AE15" i="2" s="1"/>
  <c r="AE14" i="2"/>
  <c r="AD14" i="2"/>
  <c r="AE13" i="2"/>
  <c r="AD13" i="2"/>
  <c r="AE12" i="2"/>
  <c r="AD12" i="2"/>
  <c r="AE11" i="2"/>
  <c r="AD11" i="2"/>
  <c r="AD10" i="2"/>
  <c r="AE10" i="2" s="1"/>
  <c r="AD9" i="2"/>
  <c r="AE9" i="2" s="1"/>
  <c r="AE8" i="2"/>
  <c r="AD8" i="2"/>
  <c r="AE7" i="2"/>
  <c r="AD7" i="2"/>
  <c r="AE6" i="2"/>
  <c r="AD6" i="2"/>
  <c r="AE5" i="2"/>
  <c r="AD5" i="2"/>
  <c r="AE4" i="2"/>
  <c r="AD4" i="2"/>
  <c r="AE3" i="2"/>
  <c r="AD3" i="2"/>
  <c r="AE2" i="2"/>
  <c r="AD2" i="2"/>
  <c r="Z51" i="2"/>
  <c r="Y51" i="2"/>
  <c r="Z50" i="2"/>
  <c r="Y50" i="2"/>
  <c r="Z49" i="2"/>
  <c r="Y49" i="2"/>
  <c r="Z48" i="2"/>
  <c r="Y48" i="2"/>
  <c r="Z47" i="2"/>
  <c r="Y47" i="2"/>
  <c r="Z46" i="2"/>
  <c r="Y46" i="2"/>
  <c r="Z45" i="2"/>
  <c r="Y45" i="2"/>
  <c r="Z44" i="2"/>
  <c r="Y44" i="2"/>
  <c r="Z43" i="2"/>
  <c r="Y43" i="2"/>
  <c r="Z42" i="2"/>
  <c r="Y42" i="2"/>
  <c r="Z41" i="2"/>
  <c r="Y41" i="2"/>
  <c r="Z40" i="2"/>
  <c r="Y40" i="2"/>
  <c r="Z39" i="2"/>
  <c r="Y39" i="2"/>
  <c r="Z38" i="2"/>
  <c r="Y38" i="2"/>
  <c r="Z37" i="2"/>
  <c r="Y37" i="2"/>
  <c r="Z36" i="2"/>
  <c r="Y36" i="2"/>
  <c r="Z35" i="2"/>
  <c r="Y35" i="2"/>
  <c r="Z34" i="2"/>
  <c r="Y34" i="2"/>
  <c r="Z33" i="2"/>
  <c r="Y33" i="2"/>
  <c r="Z32" i="2"/>
  <c r="Y32" i="2"/>
  <c r="Z31" i="2"/>
  <c r="Y31" i="2"/>
  <c r="Z30" i="2"/>
  <c r="Y30" i="2"/>
  <c r="Z29" i="2"/>
  <c r="Y29" i="2"/>
  <c r="Z28" i="2"/>
  <c r="Y28" i="2"/>
  <c r="Z27" i="2"/>
  <c r="Y27" i="2"/>
  <c r="Z26" i="2"/>
  <c r="Y26" i="2"/>
  <c r="Z25" i="2"/>
  <c r="Y25" i="2"/>
  <c r="Z24" i="2"/>
  <c r="Y24" i="2"/>
  <c r="Y23" i="2"/>
  <c r="Z23" i="2" s="1"/>
  <c r="Y22" i="2"/>
  <c r="Z22" i="2" s="1"/>
  <c r="Z21" i="2"/>
  <c r="Y21" i="2"/>
  <c r="Z20" i="2"/>
  <c r="Y20" i="2"/>
  <c r="Z19" i="2"/>
  <c r="Y19" i="2"/>
  <c r="Z18" i="2"/>
  <c r="Y18" i="2"/>
  <c r="Z17" i="2"/>
  <c r="Y17" i="2"/>
  <c r="Y16" i="2"/>
  <c r="Z16" i="2" s="1"/>
  <c r="Z15" i="2"/>
  <c r="Y15" i="2"/>
  <c r="Z14" i="2"/>
  <c r="Y14" i="2"/>
  <c r="Z13" i="2"/>
  <c r="Y13" i="2"/>
  <c r="Z12" i="2"/>
  <c r="Y12" i="2"/>
  <c r="Y11" i="2"/>
  <c r="Z11" i="2" s="1"/>
  <c r="Y10" i="2"/>
  <c r="Z10" i="2" s="1"/>
  <c r="Y9" i="2"/>
  <c r="Z9" i="2" s="1"/>
  <c r="Y8" i="2"/>
  <c r="Z8" i="2" s="1"/>
  <c r="Z7" i="2"/>
  <c r="Y7" i="2"/>
  <c r="Z6" i="2"/>
  <c r="Y6" i="2"/>
  <c r="Y5" i="2"/>
  <c r="Z5" i="2" s="1"/>
  <c r="Z4" i="2"/>
  <c r="Y4" i="2"/>
  <c r="Y3" i="2"/>
  <c r="Z3" i="2" s="1"/>
  <c r="Y2" i="2"/>
  <c r="Z2" i="2" s="1"/>
  <c r="U51" i="2"/>
  <c r="T51" i="2"/>
  <c r="U50" i="2"/>
  <c r="T50" i="2"/>
  <c r="U49" i="2"/>
  <c r="T49" i="2"/>
  <c r="U48" i="2"/>
  <c r="T48" i="2"/>
  <c r="U47" i="2"/>
  <c r="T47" i="2"/>
  <c r="U46" i="2"/>
  <c r="T46" i="2"/>
  <c r="U45" i="2"/>
  <c r="T45" i="2"/>
  <c r="U44" i="2"/>
  <c r="T44" i="2"/>
  <c r="U43" i="2"/>
  <c r="T43" i="2"/>
  <c r="U42" i="2"/>
  <c r="T42" i="2"/>
  <c r="U41" i="2"/>
  <c r="T41" i="2"/>
  <c r="U40" i="2"/>
  <c r="T40" i="2"/>
  <c r="U39" i="2"/>
  <c r="T39" i="2"/>
  <c r="U38" i="2"/>
  <c r="T38" i="2"/>
  <c r="U37" i="2"/>
  <c r="T37" i="2"/>
  <c r="U36" i="2"/>
  <c r="T36" i="2"/>
  <c r="U35" i="2"/>
  <c r="T35" i="2"/>
  <c r="U34" i="2"/>
  <c r="T34" i="2"/>
  <c r="U33" i="2"/>
  <c r="T33" i="2"/>
  <c r="U32" i="2"/>
  <c r="T32" i="2"/>
  <c r="U31" i="2"/>
  <c r="T31" i="2"/>
  <c r="U30" i="2"/>
  <c r="T30" i="2"/>
  <c r="U29" i="2"/>
  <c r="T29" i="2"/>
  <c r="U28" i="2"/>
  <c r="T28" i="2"/>
  <c r="U27" i="2"/>
  <c r="T27" i="2"/>
  <c r="U26" i="2"/>
  <c r="T26" i="2"/>
  <c r="U25" i="2"/>
  <c r="T25" i="2"/>
  <c r="U24" i="2"/>
  <c r="T24" i="2"/>
  <c r="U23" i="2"/>
  <c r="T23" i="2"/>
  <c r="U22" i="2"/>
  <c r="T22" i="2"/>
  <c r="U21" i="2"/>
  <c r="T21" i="2"/>
  <c r="T20" i="2"/>
  <c r="U20" i="2" s="1"/>
  <c r="U19" i="2"/>
  <c r="T19" i="2"/>
  <c r="U18" i="2"/>
  <c r="T18" i="2"/>
  <c r="U17" i="2"/>
  <c r="T17" i="2"/>
  <c r="T16" i="2"/>
  <c r="U16" i="2" s="1"/>
  <c r="T15" i="2"/>
  <c r="U15" i="2" s="1"/>
  <c r="T14" i="2"/>
  <c r="U14" i="2" s="1"/>
  <c r="U13" i="2"/>
  <c r="T13" i="2"/>
  <c r="U12" i="2"/>
  <c r="T12" i="2"/>
  <c r="U11" i="2"/>
  <c r="T11" i="2"/>
  <c r="T10" i="2"/>
  <c r="U10" i="2" s="1"/>
  <c r="U9" i="2"/>
  <c r="T9" i="2"/>
  <c r="U8" i="2"/>
  <c r="T8" i="2"/>
  <c r="U7" i="2"/>
  <c r="T7" i="2"/>
  <c r="T6" i="2"/>
  <c r="U6" i="2" s="1"/>
  <c r="T5" i="2"/>
  <c r="U5" i="2" s="1"/>
  <c r="U4" i="2"/>
  <c r="T4" i="2"/>
  <c r="U3" i="2"/>
  <c r="T3" i="2"/>
  <c r="U2" i="2"/>
  <c r="T2" i="2"/>
  <c r="P51" i="2"/>
  <c r="O51" i="2"/>
  <c r="P50" i="2"/>
  <c r="O50" i="2"/>
  <c r="P49" i="2"/>
  <c r="O49" i="2"/>
  <c r="P48" i="2"/>
  <c r="O48" i="2"/>
  <c r="P47" i="2"/>
  <c r="O47" i="2"/>
  <c r="P46" i="2"/>
  <c r="O46" i="2"/>
  <c r="P45" i="2"/>
  <c r="O45" i="2"/>
  <c r="P44" i="2"/>
  <c r="O44" i="2"/>
  <c r="P43" i="2"/>
  <c r="O43" i="2"/>
  <c r="P42" i="2"/>
  <c r="O42" i="2"/>
  <c r="P41" i="2"/>
  <c r="O41" i="2"/>
  <c r="P40" i="2"/>
  <c r="O40" i="2"/>
  <c r="O39" i="2"/>
  <c r="P39" i="2" s="1"/>
  <c r="P38" i="2"/>
  <c r="O38" i="2"/>
  <c r="P37" i="2"/>
  <c r="O37" i="2"/>
  <c r="O36" i="2"/>
  <c r="P36" i="2" s="1"/>
  <c r="O35" i="2"/>
  <c r="P35" i="2" s="1"/>
  <c r="O34" i="2"/>
  <c r="P34" i="2" s="1"/>
  <c r="O33" i="2"/>
  <c r="P33" i="2" s="1"/>
  <c r="P32" i="2"/>
  <c r="O32" i="2"/>
  <c r="O31" i="2"/>
  <c r="P31" i="2" s="1"/>
  <c r="P30" i="2"/>
  <c r="O30" i="2"/>
  <c r="O29" i="2"/>
  <c r="P29" i="2" s="1"/>
  <c r="O28" i="2"/>
  <c r="P28" i="2" s="1"/>
  <c r="O27" i="2"/>
  <c r="P27" i="2" s="1"/>
  <c r="AG27" i="2" s="1"/>
  <c r="P26" i="2"/>
  <c r="O26" i="2"/>
  <c r="P25" i="2"/>
  <c r="O25" i="2"/>
  <c r="O24" i="2"/>
  <c r="P24" i="2" s="1"/>
  <c r="O23" i="2"/>
  <c r="P23" i="2" s="1"/>
  <c r="P22" i="2"/>
  <c r="O22" i="2"/>
  <c r="O21" i="2"/>
  <c r="P21" i="2" s="1"/>
  <c r="P20" i="2"/>
  <c r="O20" i="2"/>
  <c r="O19" i="2"/>
  <c r="P19" i="2" s="1"/>
  <c r="O18" i="2"/>
  <c r="P18" i="2" s="1"/>
  <c r="O17" i="2"/>
  <c r="P17" i="2" s="1"/>
  <c r="O16" i="2"/>
  <c r="P16" i="2" s="1"/>
  <c r="O15" i="2"/>
  <c r="P15" i="2" s="1"/>
  <c r="O14" i="2"/>
  <c r="P14" i="2" s="1"/>
  <c r="O13" i="2"/>
  <c r="P13" i="2" s="1"/>
  <c r="O12" i="2"/>
  <c r="P12" i="2" s="1"/>
  <c r="O11" i="2"/>
  <c r="P11" i="2" s="1"/>
  <c r="O10" i="2"/>
  <c r="P10" i="2" s="1"/>
  <c r="O9" i="2"/>
  <c r="P9" i="2" s="1"/>
  <c r="O8" i="2"/>
  <c r="P8" i="2" s="1"/>
  <c r="O7" i="2"/>
  <c r="P7" i="2" s="1"/>
  <c r="P6" i="2"/>
  <c r="O6" i="2"/>
  <c r="O5" i="2"/>
  <c r="P5" i="2" s="1"/>
  <c r="O4" i="2"/>
  <c r="P4" i="2" s="1"/>
  <c r="O3" i="2"/>
  <c r="P3" i="2" s="1"/>
  <c r="P2" i="2"/>
  <c r="O2" i="2"/>
  <c r="K27" i="2"/>
  <c r="K31" i="2"/>
  <c r="AG31" i="2" s="1"/>
  <c r="K34" i="2"/>
  <c r="AG34" i="2" s="1"/>
  <c r="K39" i="2"/>
  <c r="AG39" i="2" s="1"/>
  <c r="K42" i="2"/>
  <c r="K43" i="2"/>
  <c r="K44" i="2"/>
  <c r="K45" i="2"/>
  <c r="K46" i="2"/>
  <c r="K47" i="2"/>
  <c r="K48" i="2"/>
  <c r="K49" i="2"/>
  <c r="K50" i="2"/>
  <c r="K51" i="2"/>
  <c r="J5" i="2"/>
  <c r="K5" i="2" s="1"/>
  <c r="J3" i="2"/>
  <c r="K3" i="2" s="1"/>
  <c r="J4" i="2"/>
  <c r="K4" i="2" s="1"/>
  <c r="J6" i="2"/>
  <c r="K6" i="2" s="1"/>
  <c r="J7" i="2"/>
  <c r="K7" i="2" s="1"/>
  <c r="J8" i="2"/>
  <c r="K8" i="2" s="1"/>
  <c r="J9" i="2"/>
  <c r="K9" i="2" s="1"/>
  <c r="J10" i="2"/>
  <c r="K10" i="2" s="1"/>
  <c r="J11" i="2"/>
  <c r="K11" i="2" s="1"/>
  <c r="J12" i="2"/>
  <c r="K12" i="2" s="1"/>
  <c r="J13" i="2"/>
  <c r="K13" i="2" s="1"/>
  <c r="J14" i="2"/>
  <c r="K14" i="2" s="1"/>
  <c r="J15" i="2"/>
  <c r="K15" i="2" s="1"/>
  <c r="J16" i="2"/>
  <c r="K16" i="2" s="1"/>
  <c r="J17" i="2"/>
  <c r="K17" i="2" s="1"/>
  <c r="J18" i="2"/>
  <c r="K18" i="2" s="1"/>
  <c r="J19" i="2"/>
  <c r="K19" i="2" s="1"/>
  <c r="J20" i="2"/>
  <c r="K20" i="2" s="1"/>
  <c r="J21" i="2"/>
  <c r="K21" i="2" s="1"/>
  <c r="J22" i="2"/>
  <c r="K22" i="2" s="1"/>
  <c r="J23" i="2"/>
  <c r="K23" i="2" s="1"/>
  <c r="J24" i="2"/>
  <c r="K24" i="2" s="1"/>
  <c r="J25" i="2"/>
  <c r="K25" i="2" s="1"/>
  <c r="AG25" i="2" s="1"/>
  <c r="J26" i="2"/>
  <c r="K26" i="2" s="1"/>
  <c r="AG26" i="2" s="1"/>
  <c r="J27" i="2"/>
  <c r="J28" i="2"/>
  <c r="K28" i="2" s="1"/>
  <c r="J29" i="2"/>
  <c r="K29" i="2" s="1"/>
  <c r="J30" i="2"/>
  <c r="K30" i="2" s="1"/>
  <c r="AG30" i="2" s="1"/>
  <c r="J31" i="2"/>
  <c r="J32" i="2"/>
  <c r="K32" i="2" s="1"/>
  <c r="AG32" i="2" s="1"/>
  <c r="J33" i="2"/>
  <c r="K33" i="2" s="1"/>
  <c r="AG33" i="2" s="1"/>
  <c r="J34" i="2"/>
  <c r="J35" i="2"/>
  <c r="K35" i="2" s="1"/>
  <c r="AG35" i="2" s="1"/>
  <c r="J36" i="2"/>
  <c r="K36" i="2" s="1"/>
  <c r="AG36" i="2" s="1"/>
  <c r="J37" i="2"/>
  <c r="K37" i="2" s="1"/>
  <c r="AG37" i="2" s="1"/>
  <c r="J38" i="2"/>
  <c r="K38" i="2" s="1"/>
  <c r="AG38" i="2" s="1"/>
  <c r="J39" i="2"/>
  <c r="J40" i="2"/>
  <c r="K40" i="2" s="1"/>
  <c r="AG40" i="2" s="1"/>
  <c r="J41" i="2"/>
  <c r="K41" i="2" s="1"/>
  <c r="J42" i="2"/>
  <c r="J43" i="2"/>
  <c r="J44" i="2"/>
  <c r="J45" i="2"/>
  <c r="J46" i="2"/>
  <c r="J47" i="2"/>
  <c r="J48" i="2"/>
  <c r="J49" i="2"/>
  <c r="J50" i="2"/>
  <c r="J51" i="2"/>
  <c r="J2" i="2"/>
  <c r="K2" i="2" s="1"/>
  <c r="E3" i="2"/>
  <c r="F3" i="2"/>
  <c r="E4" i="2"/>
  <c r="F4" i="2"/>
  <c r="E5" i="2"/>
  <c r="F5" i="2"/>
  <c r="E6" i="2"/>
  <c r="F6" i="2"/>
  <c r="E7" i="2"/>
  <c r="F7" i="2"/>
  <c r="E8" i="2"/>
  <c r="F8" i="2"/>
  <c r="E9" i="2"/>
  <c r="F9" i="2"/>
  <c r="E10" i="2"/>
  <c r="F10" i="2"/>
  <c r="E11" i="2"/>
  <c r="F11" i="2"/>
  <c r="E12" i="2"/>
  <c r="F12" i="2"/>
  <c r="E13" i="2"/>
  <c r="F13" i="2"/>
  <c r="E14" i="2"/>
  <c r="F14" i="2"/>
  <c r="E15" i="2"/>
  <c r="F15" i="2"/>
  <c r="E16" i="2"/>
  <c r="F16" i="2"/>
  <c r="E17" i="2"/>
  <c r="F17" i="2"/>
  <c r="E18" i="2"/>
  <c r="F18" i="2"/>
  <c r="E19" i="2"/>
  <c r="F19" i="2"/>
  <c r="E20" i="2"/>
  <c r="F20" i="2"/>
  <c r="E21" i="2"/>
  <c r="F21" i="2"/>
  <c r="E22" i="2"/>
  <c r="F22" i="2"/>
  <c r="E23" i="2"/>
  <c r="F23" i="2"/>
  <c r="E24" i="2"/>
  <c r="F24" i="2"/>
  <c r="E25" i="2"/>
  <c r="F25" i="2"/>
  <c r="E26" i="2"/>
  <c r="F26" i="2"/>
  <c r="E27" i="2"/>
  <c r="F27" i="2"/>
  <c r="E28" i="2"/>
  <c r="F28" i="2"/>
  <c r="E29" i="2"/>
  <c r="F29" i="2"/>
  <c r="E30" i="2"/>
  <c r="F30" i="2"/>
  <c r="E31" i="2"/>
  <c r="F31" i="2"/>
  <c r="E32" i="2"/>
  <c r="F32" i="2"/>
  <c r="E33" i="2"/>
  <c r="F33" i="2"/>
  <c r="E34" i="2"/>
  <c r="F34" i="2"/>
  <c r="E35" i="2"/>
  <c r="F35" i="2"/>
  <c r="E36" i="2"/>
  <c r="F36" i="2"/>
  <c r="E37" i="2"/>
  <c r="F37" i="2"/>
  <c r="E38" i="2"/>
  <c r="F38" i="2"/>
  <c r="E39" i="2"/>
  <c r="F39" i="2"/>
  <c r="E40" i="2"/>
  <c r="F40" i="2"/>
  <c r="E41" i="2"/>
  <c r="F41" i="2"/>
  <c r="E42" i="2"/>
  <c r="F42" i="2"/>
  <c r="E43" i="2"/>
  <c r="F43" i="2"/>
  <c r="E44" i="2"/>
  <c r="F44" i="2"/>
  <c r="E45" i="2"/>
  <c r="F45" i="2"/>
  <c r="E46" i="2"/>
  <c r="F46" i="2"/>
  <c r="E47" i="2"/>
  <c r="F47" i="2"/>
  <c r="E48" i="2"/>
  <c r="F48" i="2"/>
  <c r="E49" i="2"/>
  <c r="F49" i="2"/>
  <c r="E50" i="2"/>
  <c r="F50" i="2"/>
  <c r="E51" i="2"/>
  <c r="F51" i="2"/>
  <c r="E2" i="2"/>
  <c r="F2" i="2"/>
  <c r="AH12" i="2" l="1"/>
  <c r="AH24" i="2"/>
  <c r="AG21" i="2"/>
  <c r="AG23" i="2"/>
  <c r="AH21" i="2"/>
  <c r="AG22" i="2"/>
  <c r="AG3" i="2"/>
  <c r="AH19" i="2"/>
  <c r="AH18" i="2"/>
  <c r="AH20" i="2"/>
  <c r="AG6" i="2"/>
  <c r="AH14" i="2"/>
  <c r="AG12" i="2"/>
  <c r="AH13" i="2"/>
  <c r="AG7" i="2"/>
  <c r="AH17" i="2"/>
  <c r="AG2" i="2"/>
  <c r="AG16" i="2"/>
  <c r="AH15" i="2"/>
  <c r="AG11" i="2"/>
  <c r="AG9" i="2"/>
  <c r="AG5" i="2"/>
  <c r="AG8" i="2"/>
  <c r="B3" i="16" a="1"/>
  <c r="B3" i="16" s="1"/>
  <c r="B3" i="25" a="1"/>
  <c r="B3" i="25" s="1"/>
  <c r="AH10" i="2"/>
  <c r="AG17" i="2"/>
  <c r="AH7" i="2"/>
  <c r="AH22" i="2"/>
  <c r="AH8" i="2"/>
  <c r="AH6" i="2"/>
  <c r="AH5" i="2"/>
  <c r="AH2" i="2"/>
  <c r="AH16" i="2"/>
  <c r="AH4" i="2"/>
  <c r="AH3" i="2"/>
  <c r="B3" i="24" a="1"/>
  <c r="B3" i="24" s="1"/>
  <c r="AG4" i="2"/>
  <c r="AH23" i="2"/>
  <c r="AH11" i="2"/>
  <c r="B3" i="23" s="1" a="1"/>
  <c r="B3" i="23" s="1"/>
  <c r="AH9" i="2"/>
  <c r="AG24" i="2"/>
  <c r="AG20" i="2"/>
  <c r="AG18" i="2"/>
  <c r="AG15" i="2"/>
  <c r="AG14" i="2"/>
  <c r="AG13" i="2"/>
  <c r="AG10" i="2"/>
  <c r="AG19" i="2"/>
  <c r="AG28" i="2"/>
  <c r="B3" i="27" l="1" a="1"/>
  <c r="B3" i="27" s="1"/>
  <c r="B3" i="28" a="1"/>
  <c r="B3" i="28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<sst xmlns="http://schemas.openxmlformats.org/spreadsheetml/2006/main" count="398" uniqueCount="104">
  <si>
    <t>Categoria</t>
  </si>
  <si>
    <t>Piloto</t>
  </si>
  <si>
    <t>Protótipos</t>
  </si>
  <si>
    <t>Sub-Categoria</t>
  </si>
  <si>
    <t>Tração atrás</t>
  </si>
  <si>
    <t>Tração á frente</t>
  </si>
  <si>
    <t>Transformados</t>
  </si>
  <si>
    <t>Promoção/Originais</t>
  </si>
  <si>
    <t>Número</t>
  </si>
  <si>
    <t>Marca/Modelo</t>
  </si>
  <si>
    <t>Classe</t>
  </si>
  <si>
    <t>Tempo 1ª Tentativa</t>
  </si>
  <si>
    <t>Tempo 2ª Tentativa</t>
  </si>
  <si>
    <t>Tempo 3ª Tentativa</t>
  </si>
  <si>
    <t>Tempo 4ª Tentativa</t>
  </si>
  <si>
    <t>Tempo 5ª Tentativa</t>
  </si>
  <si>
    <t>Total Tempo</t>
  </si>
  <si>
    <t>Categoria Final</t>
  </si>
  <si>
    <t>Protótipos-Tração á Frente</t>
  </si>
  <si>
    <t>Protótipos-Tração Atrás</t>
  </si>
  <si>
    <t>Transformados-Tração á Frente</t>
  </si>
  <si>
    <t>Transformados-Tração Atrás</t>
  </si>
  <si>
    <t>Promoção/Originais-Tração á Frente</t>
  </si>
  <si>
    <t>Promoção/Originais-Tração Atrás</t>
  </si>
  <si>
    <t>Penalizações</t>
  </si>
  <si>
    <t>Pen. 2ª</t>
  </si>
  <si>
    <t>Pen.1ª</t>
  </si>
  <si>
    <t>Pen. 3ª</t>
  </si>
  <si>
    <t>Pen 4ª</t>
  </si>
  <si>
    <t>Pen. 5ª</t>
  </si>
  <si>
    <t>Tempo 5ª C/Pen.</t>
  </si>
  <si>
    <t>Tempo 4ª C/Pen.</t>
  </si>
  <si>
    <t>Tempo 3ª C/Pen.</t>
  </si>
  <si>
    <t>Tempo 2ª C/Pen.</t>
  </si>
  <si>
    <t>Tempo 1ª C/Pen.</t>
  </si>
  <si>
    <t>Pen.Tempo 1ª</t>
  </si>
  <si>
    <t>Pen.Tempo 2ª</t>
  </si>
  <si>
    <t>Pen.Tempo 3ª</t>
  </si>
  <si>
    <t>Pen.Tempo 4ª</t>
  </si>
  <si>
    <t>Pen.Tempo 5ª</t>
  </si>
  <si>
    <t>Pen. 1ª Tentativa</t>
  </si>
  <si>
    <t>Pen. 2ª Tentativa</t>
  </si>
  <si>
    <t>Pen. 3ª Tentativa</t>
  </si>
  <si>
    <t>Pen. 4ª Tentativa</t>
  </si>
  <si>
    <t>Pen. 5ª Tentativa</t>
  </si>
  <si>
    <t>1ª Hora START</t>
  </si>
  <si>
    <t>1ª Hora Finish</t>
  </si>
  <si>
    <t>2ª Hora START</t>
  </si>
  <si>
    <t>2ª Hora Finish</t>
  </si>
  <si>
    <t>3ª Hora START</t>
  </si>
  <si>
    <t>3ª Hora Finish</t>
  </si>
  <si>
    <t>4ª Hora START</t>
  </si>
  <si>
    <t>4ª Hora Finish</t>
  </si>
  <si>
    <t>5ª Hora START</t>
  </si>
  <si>
    <t>5ª Hora Finish</t>
  </si>
  <si>
    <t>TIAGO PRATA</t>
  </si>
  <si>
    <t>JOÃO CUNHA</t>
  </si>
  <si>
    <t>FILIPE AGUIAR</t>
  </si>
  <si>
    <t>DUARTE MENDES</t>
  </si>
  <si>
    <t>JOSÉ RIBEIRO</t>
  </si>
  <si>
    <t>RUI ROSA</t>
  </si>
  <si>
    <t>MIGUEL GOMES</t>
  </si>
  <si>
    <t>ALEXANDRE TOMÁS</t>
  </si>
  <si>
    <t>ARMANDO SILVA</t>
  </si>
  <si>
    <t>PAULO MONIZ</t>
  </si>
  <si>
    <t>RICARDO RODRIGUES</t>
  </si>
  <si>
    <t>NELSON AGUIAR</t>
  </si>
  <si>
    <t>NUNO AMADO</t>
  </si>
  <si>
    <t>LUIS SILVA</t>
  </si>
  <si>
    <t>RAFAEL RIBEIRO</t>
  </si>
  <si>
    <t>JORGE ALMEIDA</t>
  </si>
  <si>
    <t>FERNANDO PEREIRA</t>
  </si>
  <si>
    <t>CANDIDO SANTOS</t>
  </si>
  <si>
    <t>ANTÓNIO ALEXANDRE</t>
  </si>
  <si>
    <t>TIAGO MATEUS</t>
  </si>
  <si>
    <t>NELSON TOMÁS</t>
  </si>
  <si>
    <t>ANDRÉ RODRIGUES</t>
  </si>
  <si>
    <t>JOÂO RIBEIRO</t>
  </si>
  <si>
    <t>ANDRÈ RODRIGUES</t>
  </si>
  <si>
    <t>MINI</t>
  </si>
  <si>
    <t>PEUGEOT 205</t>
  </si>
  <si>
    <t>BMW E36</t>
  </si>
  <si>
    <t>LEXUS</t>
  </si>
  <si>
    <t>TOYOTA COROLLA</t>
  </si>
  <si>
    <t>NISSAN DATSUN</t>
  </si>
  <si>
    <t>POLO</t>
  </si>
  <si>
    <t>TRANSFORMADO</t>
  </si>
  <si>
    <t>RENAULT</t>
  </si>
  <si>
    <t>PEUGEOT</t>
  </si>
  <si>
    <t>DATSUN 120Y</t>
  </si>
  <si>
    <t>BMW E30</t>
  </si>
  <si>
    <t>OPEL ASCONA</t>
  </si>
  <si>
    <t>DNF</t>
  </si>
  <si>
    <t>DSQ</t>
  </si>
  <si>
    <t>Melhor Tempo</t>
  </si>
  <si>
    <t>Classificação</t>
  </si>
  <si>
    <t>TOYOTA STARLET</t>
  </si>
  <si>
    <t>HONDA S800</t>
  </si>
  <si>
    <t>Prova de Perícia Porto de Mós 2024 - Protótipos Tração á Frente</t>
  </si>
  <si>
    <t>Prova de Perícia Porto de Mós 2024 - Protótipos Tração Atrás</t>
  </si>
  <si>
    <t>Prova de Perícia Porto de Mós 2024 - Transformados Tração á Frente</t>
  </si>
  <si>
    <t>Prova de Perícia Porto de Mós 2024 - Transformados Tração Atrás</t>
  </si>
  <si>
    <t>Prova de Perícia Porto de Mós 2024 - Originais Tração Atrás</t>
  </si>
  <si>
    <t xml:space="preserve">Prova de Perícia Porto de Mós 2024 - GERAL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</si>
</sst>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:ss.00"/>
    <numFmt numFmtId="165" formatCode="[s].00"/>
    <numFmt numFmtId="166" formatCode="[m]:ss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2" borderId="0" xfId="0" applyFill="1"/>
    <xf numFmtId="0" fontId="0" fillId="2" borderId="0" xfId="0" applyFill="1" applyAlignment="1">
      <alignment wrapText="1"/>
    </xf>
    <xf numFmtId="0" fontId="0" fillId="3" borderId="0" xfId="0" applyFill="1"/>
    <xf numFmtId="164" fontId="0" fillId="3" borderId="0" xfId="0" applyNumberFormat="1" applyFill="1"/>
    <xf numFmtId="2" fontId="0" fillId="0" borderId="0" xfId="0" applyNumberFormat="1" applyProtection="1">
      <protection locked="0"/>
    </xf>
    <xf numFmtId="0" fontId="0" fillId="3" borderId="0" xfId="0" applyFill="1" applyProtection="1">
      <protection locked="0"/>
    </xf>
    <xf numFmtId="164" fontId="0" fillId="0" borderId="0" xfId="0" applyNumberFormat="1" applyProtection="1">
      <protection locked="0"/>
    </xf>
    <xf numFmtId="0" fontId="0" fillId="0" borderId="0" xfId="0" applyProtection="1">
      <protection locked="0"/>
    </xf>
    <xf numFmtId="164" fontId="0" fillId="3" borderId="0" xfId="0" applyNumberFormat="1" applyFill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3" borderId="0" xfId="0" applyFill="1" applyAlignment="1" applyProtection="1">
      <alignment wrapText="1"/>
      <protection locked="0"/>
    </xf>
    <xf numFmtId="164" fontId="1" fillId="0" borderId="0" xfId="0" applyNumberFormat="1" applyFont="1"/>
    <xf numFmtId="164" fontId="1" fillId="3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4" borderId="0" xfId="0" applyFont="1" applyFill="1"/>
    <xf numFmtId="0" fontId="1" fillId="4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0" fillId="4" borderId="0" xfId="0" applyFill="1"/>
    <xf numFmtId="164" fontId="1" fillId="5" borderId="0" xfId="0" applyNumberFormat="1" applyFont="1" applyFill="1"/>
    <xf numFmtId="165" fontId="0" fillId="0" borderId="0" xfId="0" applyNumberFormat="1"/>
    <xf numFmtId="166" fontId="0" fillId="0" borderId="0" xfId="0" applyNumberForma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36871</xdr:colOff>
      <xdr:row>0</xdr:row>
      <xdr:rowOff>24580</xdr:rowOff>
    </xdr:from>
    <xdr:to>
      <xdr:col>1</xdr:col>
      <xdr:colOff>370485</xdr:colOff>
      <xdr:row>1</xdr:row>
      <xdr:rowOff>41305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5B87223-3801-4719-B891-98504E62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1" y="24580"/>
          <a:ext cx="1452033" cy="7541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135194</xdr:colOff>
      <xdr:row>0</xdr:row>
      <xdr:rowOff>0</xdr:rowOff>
    </xdr:from>
    <xdr:to>
      <xdr:col>34</xdr:col>
      <xdr:colOff>887668</xdr:colOff>
      <xdr:row>0</xdr:row>
      <xdr:rowOff>733227</xdr:rowOff>
    </xdr:to>
    <xdr:pic>
      <xdr:nvPicPr>
        <xdr:cNvPr id="3" name="Imagem 4">
          <a:extLst>
            <a:ext uri="{FF2B5EF4-FFF2-40B4-BE49-F238E27FC236}">
              <a16:creationId xmlns:a16="http://schemas.microsoft.com/office/drawing/2014/main" id="{9FDD2BC1-244D-48DE-9F78-BB537E877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38839" y="0"/>
          <a:ext cx="752474" cy="7332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49161</xdr:rowOff>
    </xdr:from>
    <xdr:to>
      <xdr:col>1</xdr:col>
      <xdr:colOff>333614</xdr:colOff>
      <xdr:row>1</xdr:row>
      <xdr:rowOff>29015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7AF099-6389-4C50-9F15-34E6F65AC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61"/>
          <a:ext cx="1452033" cy="7541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135193</xdr:colOff>
      <xdr:row>0</xdr:row>
      <xdr:rowOff>0</xdr:rowOff>
    </xdr:from>
    <xdr:to>
      <xdr:col>34</xdr:col>
      <xdr:colOff>887667</xdr:colOff>
      <xdr:row>0</xdr:row>
      <xdr:rowOff>733227</xdr:rowOff>
    </xdr:to>
    <xdr:pic>
      <xdr:nvPicPr>
        <xdr:cNvPr id="3" name="Imagem 4">
          <a:extLst>
            <a:ext uri="{FF2B5EF4-FFF2-40B4-BE49-F238E27FC236}">
              <a16:creationId xmlns:a16="http://schemas.microsoft.com/office/drawing/2014/main" id="{E78386AE-46AD-4A2B-9183-5A743AC30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21516" y="0"/>
          <a:ext cx="752474" cy="73322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24581</xdr:rowOff>
    </xdr:from>
    <xdr:to>
      <xdr:col>1</xdr:col>
      <xdr:colOff>337547</xdr:colOff>
      <xdr:row>1</xdr:row>
      <xdr:rowOff>4435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B79CDD55-FB1C-4E5F-9B8A-14A78047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81"/>
          <a:ext cx="1446134" cy="757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36871</xdr:rowOff>
    </xdr:from>
    <xdr:to>
      <xdr:col>1</xdr:col>
      <xdr:colOff>333614</xdr:colOff>
      <xdr:row>1</xdr:row>
      <xdr:rowOff>16725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6AC9CF1-7D5C-4EB5-97D6-A9463E2DE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71"/>
          <a:ext cx="1452033" cy="7541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159774</xdr:colOff>
      <xdr:row>0</xdr:row>
      <xdr:rowOff>36871</xdr:rowOff>
    </xdr:from>
    <xdr:to>
      <xdr:col>34</xdr:col>
      <xdr:colOff>912248</xdr:colOff>
      <xdr:row>0</xdr:row>
      <xdr:rowOff>770098</xdr:rowOff>
    </xdr:to>
    <xdr:pic>
      <xdr:nvPicPr>
        <xdr:cNvPr id="3" name="Imagem 4">
          <a:extLst>
            <a:ext uri="{FF2B5EF4-FFF2-40B4-BE49-F238E27FC236}">
              <a16:creationId xmlns:a16="http://schemas.microsoft.com/office/drawing/2014/main" id="{7CA3051B-2E38-49B8-95D1-B16C90339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20935" y="36871"/>
          <a:ext cx="752474" cy="7332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24581</xdr:rowOff>
    </xdr:from>
    <xdr:to>
      <xdr:col>1</xdr:col>
      <xdr:colOff>333614</xdr:colOff>
      <xdr:row>1</xdr:row>
      <xdr:rowOff>4435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5517EE9-7F9C-42AD-9AFE-0634B939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81"/>
          <a:ext cx="1452033" cy="7541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147484</xdr:colOff>
      <xdr:row>0</xdr:row>
      <xdr:rowOff>0</xdr:rowOff>
    </xdr:from>
    <xdr:to>
      <xdr:col>34</xdr:col>
      <xdr:colOff>899958</xdr:colOff>
      <xdr:row>0</xdr:row>
      <xdr:rowOff>733227</xdr:rowOff>
    </xdr:to>
    <xdr:pic>
      <xdr:nvPicPr>
        <xdr:cNvPr id="3" name="Imagem 4">
          <a:extLst>
            <a:ext uri="{FF2B5EF4-FFF2-40B4-BE49-F238E27FC236}">
              <a16:creationId xmlns:a16="http://schemas.microsoft.com/office/drawing/2014/main" id="{6731B141-5DDD-45EC-B725-6277739C1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61742" y="0"/>
          <a:ext cx="752474" cy="73322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24581</xdr:rowOff>
    </xdr:from>
    <xdr:to>
      <xdr:col>1</xdr:col>
      <xdr:colOff>337547</xdr:colOff>
      <xdr:row>1</xdr:row>
      <xdr:rowOff>4435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74F4F5A2-C1DF-46F3-B81E-5536AE770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81"/>
          <a:ext cx="1446134" cy="757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24581</xdr:rowOff>
    </xdr:from>
    <xdr:to>
      <xdr:col>1</xdr:col>
      <xdr:colOff>333614</xdr:colOff>
      <xdr:row>1</xdr:row>
      <xdr:rowOff>4435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C649943-4FEB-4370-8C7B-7BB576D9F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81"/>
          <a:ext cx="1452033" cy="7541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172064</xdr:colOff>
      <xdr:row>0</xdr:row>
      <xdr:rowOff>0</xdr:rowOff>
    </xdr:from>
    <xdr:to>
      <xdr:col>34</xdr:col>
      <xdr:colOff>924538</xdr:colOff>
      <xdr:row>0</xdr:row>
      <xdr:rowOff>733227</xdr:rowOff>
    </xdr:to>
    <xdr:pic>
      <xdr:nvPicPr>
        <xdr:cNvPr id="3" name="Imagem 4">
          <a:extLst>
            <a:ext uri="{FF2B5EF4-FFF2-40B4-BE49-F238E27FC236}">
              <a16:creationId xmlns:a16="http://schemas.microsoft.com/office/drawing/2014/main" id="{DA2B17A7-F1B8-41FC-8E30-3C5DE0494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3677" y="0"/>
          <a:ext cx="752474" cy="73322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24581</xdr:rowOff>
    </xdr:from>
    <xdr:to>
      <xdr:col>1</xdr:col>
      <xdr:colOff>337547</xdr:colOff>
      <xdr:row>1</xdr:row>
      <xdr:rowOff>4435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67E43697-8117-4E2C-8221-46503DDE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81"/>
          <a:ext cx="1446134" cy="757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24581</xdr:rowOff>
    </xdr:from>
    <xdr:to>
      <xdr:col>1</xdr:col>
      <xdr:colOff>333614</xdr:colOff>
      <xdr:row>1</xdr:row>
      <xdr:rowOff>4435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1624BA88-6A55-44DD-B3D1-7D888801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81"/>
          <a:ext cx="1452033" cy="7541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73742</xdr:colOff>
      <xdr:row>0</xdr:row>
      <xdr:rowOff>12290</xdr:rowOff>
    </xdr:from>
    <xdr:to>
      <xdr:col>34</xdr:col>
      <xdr:colOff>826216</xdr:colOff>
      <xdr:row>0</xdr:row>
      <xdr:rowOff>745517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BA77F5FE-510A-4E59-BE5A-15464B4C1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35484" y="12290"/>
          <a:ext cx="752474" cy="733227"/>
        </a:xfrm>
        <a:prstGeom prst="rect">
          <a:avLst/>
        </a:prstGeom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F12" sqref="F12"/>
    </sheetView>
  </sheetViews>
  <sheetFormatPr defaultRowHeight="14.4" x14ac:dyDescent="0.3"/>
  <cols>
    <col min="1" max="1" width="27" customWidth="1"/>
    <col min="2" max="2" width="38.88671875" customWidth="1"/>
    <col min="3" max="3" width="16" customWidth="1"/>
  </cols>
  <sheetData>
    <row r="1" spans="1:3" x14ac:dyDescent="0.3">
      <c r="A1" s="2" t="s">
        <v>17</v>
      </c>
      <c r="B1" s="2" t="s">
        <v>0</v>
      </c>
      <c r="C1" s="2" t="s">
        <v>3</v>
      </c>
    </row>
    <row r="2" spans="1:3" x14ac:dyDescent="0.3">
      <c r="A2" t="s">
        <v>18</v>
      </c>
      <c r="B2" t="s">
        <v>2</v>
      </c>
      <c r="C2" t="s">
        <v>5</v>
      </c>
    </row>
    <row r="3" spans="1:3" x14ac:dyDescent="0.3">
      <c r="A3" t="s">
        <v>19</v>
      </c>
      <c r="B3" t="s">
        <v>2</v>
      </c>
      <c r="C3" t="s">
        <v>4</v>
      </c>
    </row>
    <row r="4" spans="1:3" x14ac:dyDescent="0.3">
      <c r="A4" t="s">
        <v>20</v>
      </c>
      <c r="B4" t="s">
        <v>6</v>
      </c>
      <c r="C4" t="s">
        <v>5</v>
      </c>
    </row>
    <row r="5" spans="1:3" x14ac:dyDescent="0.3">
      <c r="A5" t="s">
        <v>21</v>
      </c>
      <c r="B5" t="s">
        <v>6</v>
      </c>
      <c r="C5" t="s">
        <v>4</v>
      </c>
    </row>
    <row r="6" spans="1:3" x14ac:dyDescent="0.3">
      <c r="A6" t="s">
        <v>22</v>
      </c>
      <c r="B6" t="s">
        <v>7</v>
      </c>
      <c r="C6" t="s">
        <v>5</v>
      </c>
    </row>
    <row r="7" spans="1:3" x14ac:dyDescent="0.3">
      <c r="A7" t="s">
        <v>23</v>
      </c>
      <c r="B7" t="s">
        <v>7</v>
      </c>
      <c r="C7" t="s">
        <v>4</v>
      </c>
    </row>
    <row r="9" spans="1:3" x14ac:dyDescent="0.3">
      <c r="A9" s="2" t="s">
        <v>24</v>
      </c>
    </row>
    <row r="10" spans="1:3" x14ac:dyDescent="0.3">
      <c r="A10" s="1">
        <v>1.1574074074074075E-4</v>
      </c>
    </row>
  </sheetData>
  <sheetProtection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AB61E-A962-4165-AFC8-03BDFDC9FE81}">
  <dimension ref="A1:AJ52"/>
  <sheetViews>
    <sheetView zoomScale="62" workbookViewId="0">
      <pane ySplit="2" topLeftCell="A3" activePane="bottomLeft" state="frozen"/>
      <selection pane="bottomLeft" activeCell="C17" sqref="C17"/>
    </sheetView>
  </sheetViews>
  <sheetFormatPr defaultRowHeight="14.4" x14ac:dyDescent="0.3"/>
  <cols>
    <col min="1" max="1" width="16.21875" bestFit="1" customWidth="1"/>
    <col min="3" max="3" width="20.21875" style="10" bestFit="1" customWidth="1"/>
    <col min="4" max="4" width="22.88671875" style="10" customWidth="1"/>
    <col min="5" max="5" width="26.109375" style="12" customWidth="1"/>
    <col min="6" max="6" width="13.77734375" style="10" hidden="1" customWidth="1"/>
    <col min="7" max="7" width="16.21875" style="10" hidden="1" customWidth="1"/>
    <col min="8" max="8" width="3.109375" style="3" customWidth="1"/>
    <col min="9" max="9" width="11.33203125" style="10" customWidth="1"/>
    <col min="10" max="10" width="11.33203125" style="10" hidden="1" customWidth="1"/>
    <col min="11" max="11" width="11.33203125" customWidth="1"/>
    <col min="12" max="12" width="11.33203125" style="2" customWidth="1"/>
    <col min="13" max="13" width="3" style="3" customWidth="1"/>
    <col min="14" max="14" width="11.88671875" style="10" customWidth="1"/>
    <col min="15" max="15" width="11.88671875" style="10" hidden="1" customWidth="1"/>
    <col min="16" max="16" width="11.33203125" customWidth="1"/>
    <col min="17" max="17" width="11.44140625" style="2" bestFit="1" customWidth="1"/>
    <col min="18" max="18" width="3" style="3" customWidth="1"/>
    <col min="19" max="19" width="11.77734375" style="10" bestFit="1" customWidth="1"/>
    <col min="20" max="20" width="0" style="10" hidden="1" customWidth="1"/>
    <col min="21" max="21" width="11.33203125" customWidth="1"/>
    <col min="22" max="22" width="11.44140625" style="2" bestFit="1" customWidth="1"/>
    <col min="23" max="23" width="2.77734375" style="3" customWidth="1"/>
    <col min="24" max="24" width="11.77734375" style="10" bestFit="1" customWidth="1"/>
    <col min="25" max="25" width="6.33203125" style="10" hidden="1" customWidth="1"/>
    <col min="26" max="26" width="11.33203125" customWidth="1"/>
    <col min="27" max="27" width="11.44140625" style="2" bestFit="1" customWidth="1"/>
    <col min="28" max="28" width="3.109375" style="3" customWidth="1"/>
    <col min="29" max="29" width="11.77734375" style="10" bestFit="1" customWidth="1"/>
    <col min="30" max="30" width="0" style="10" hidden="1" customWidth="1"/>
    <col min="31" max="31" width="11.33203125" customWidth="1"/>
    <col min="32" max="32" width="11.44140625" bestFit="1" customWidth="1"/>
    <col min="33" max="33" width="3" style="3" customWidth="1"/>
    <col min="34" max="34" width="1.21875" style="2" hidden="1" customWidth="1"/>
    <col min="35" max="35" width="13.5546875" bestFit="1" customWidth="1"/>
  </cols>
  <sheetData>
    <row r="1" spans="1:36" ht="61.2" x14ac:dyDescent="1.1000000000000001">
      <c r="A1" s="25" t="s">
        <v>102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1:36" s="21" customFormat="1" ht="28.8" x14ac:dyDescent="0.3">
      <c r="A2" s="18" t="s">
        <v>95</v>
      </c>
      <c r="B2" s="18" t="s">
        <v>8</v>
      </c>
      <c r="C2" s="18" t="s">
        <v>1</v>
      </c>
      <c r="D2" s="18" t="s">
        <v>9</v>
      </c>
      <c r="E2" s="19" t="s">
        <v>0</v>
      </c>
      <c r="F2" s="18" t="s">
        <v>0</v>
      </c>
      <c r="G2" s="18" t="s">
        <v>10</v>
      </c>
      <c r="H2" s="16"/>
      <c r="I2" s="19" t="s">
        <v>11</v>
      </c>
      <c r="J2" s="19" t="s">
        <v>26</v>
      </c>
      <c r="K2" s="19" t="s">
        <v>40</v>
      </c>
      <c r="L2" s="19" t="s">
        <v>34</v>
      </c>
      <c r="M2" s="17"/>
      <c r="N2" s="19" t="s">
        <v>12</v>
      </c>
      <c r="O2" s="19" t="s">
        <v>25</v>
      </c>
      <c r="P2" s="19" t="s">
        <v>41</v>
      </c>
      <c r="Q2" s="19" t="s">
        <v>33</v>
      </c>
      <c r="R2" s="17"/>
      <c r="S2" s="19" t="s">
        <v>13</v>
      </c>
      <c r="T2" s="19" t="s">
        <v>27</v>
      </c>
      <c r="U2" s="19" t="s">
        <v>42</v>
      </c>
      <c r="V2" s="19" t="s">
        <v>32</v>
      </c>
      <c r="W2" s="17"/>
      <c r="X2" s="19" t="s">
        <v>14</v>
      </c>
      <c r="Y2" s="19" t="s">
        <v>28</v>
      </c>
      <c r="Z2" s="19" t="s">
        <v>43</v>
      </c>
      <c r="AA2" s="19" t="s">
        <v>31</v>
      </c>
      <c r="AB2" s="17"/>
      <c r="AC2" s="19" t="s">
        <v>15</v>
      </c>
      <c r="AD2" s="19" t="s">
        <v>29</v>
      </c>
      <c r="AE2" s="19" t="s">
        <v>44</v>
      </c>
      <c r="AF2" s="19" t="s">
        <v>30</v>
      </c>
      <c r="AG2" s="17"/>
      <c r="AH2" s="19" t="s">
        <v>16</v>
      </c>
      <c r="AI2" s="19" t="s">
        <v>94</v>
      </c>
      <c r="AJ2" s="20"/>
    </row>
    <row r="3" spans="1:36" x14ac:dyDescent="0.3">
      <c r="A3">
        <v>1</v>
      </c>
      <c r="B3" cm="1">
        <f t="array" ref="B3:AI11">_xlfn._xlws.SORT(_xlfn._xlws.FILTER(Geral!A2:AH51,Geral!D2:D51="Promoção/Originais-Tração Atrás"),34,1)</f>
        <v>1</v>
      </c>
      <c r="C3" s="10" t="str">
        <v>TIAGO PRATA</v>
      </c>
      <c r="D3" s="10" t="str">
        <v>TOYOTA STARLET</v>
      </c>
      <c r="E3" s="12" t="str">
        <v>Promoção/Originais-Tração Atrás</v>
      </c>
      <c r="F3" s="10" t="str">
        <v>Promoção/Originais</v>
      </c>
      <c r="G3" s="10" t="str">
        <v>Tração Atrás</v>
      </c>
      <c r="H3" s="3">
        <v>0</v>
      </c>
      <c r="I3" s="9">
        <v>6.0914351851851852E-4</v>
      </c>
      <c r="J3" s="7">
        <v>0</v>
      </c>
      <c r="K3" s="1">
        <v>0</v>
      </c>
      <c r="L3" s="14">
        <v>6.0914351851851852E-4</v>
      </c>
      <c r="M3" s="3">
        <v>0</v>
      </c>
      <c r="N3" s="9">
        <v>5.9027777777777778E-4</v>
      </c>
      <c r="O3" s="7">
        <v>0</v>
      </c>
      <c r="P3" s="1">
        <v>0</v>
      </c>
      <c r="Q3" s="14">
        <v>5.9027777777777778E-4</v>
      </c>
      <c r="R3" s="3">
        <v>0</v>
      </c>
      <c r="S3" s="9">
        <v>5.8819444444444446E-4</v>
      </c>
      <c r="T3" s="7">
        <v>1</v>
      </c>
      <c r="U3" s="1">
        <v>1.1574074074074075E-4</v>
      </c>
      <c r="V3" s="14">
        <v>7.0393518518518526E-4</v>
      </c>
      <c r="W3" s="3">
        <v>0</v>
      </c>
      <c r="X3" s="9">
        <v>5.7916666666666663E-4</v>
      </c>
      <c r="Y3" s="7">
        <v>0</v>
      </c>
      <c r="Z3" s="1">
        <v>0</v>
      </c>
      <c r="AA3" s="14">
        <v>5.7916666666666663E-4</v>
      </c>
      <c r="AB3" s="3">
        <v>0</v>
      </c>
      <c r="AC3" s="9" t="str">
        <v>DSQ</v>
      </c>
      <c r="AD3" s="7" t="str">
        <v>DSQ</v>
      </c>
      <c r="AE3" s="1">
        <v>2.0833333333333333E-3</v>
      </c>
      <c r="AF3" s="1">
        <v>2.0833333333333333E-3</v>
      </c>
      <c r="AG3" s="3">
        <v>0</v>
      </c>
      <c r="AH3" s="14">
        <v>4.5658564814814815E-3</v>
      </c>
      <c r="AI3" s="14">
        <v>5.7916666666666663E-4</v>
      </c>
    </row>
    <row r="4" spans="1:36" s="5" customFormat="1" ht="33" customHeight="1" x14ac:dyDescent="0.3">
      <c r="A4" s="5">
        <v>2</v>
      </c>
      <c r="B4" s="5">
        <v>18</v>
      </c>
      <c r="C4" s="8" t="str">
        <v>RAFAEL RIBEIRO</v>
      </c>
      <c r="D4" s="8" t="str">
        <v>BMW E30</v>
      </c>
      <c r="E4" s="13" t="str">
        <v>Promoção/Originais-Tração Atrás</v>
      </c>
      <c r="F4" s="8" t="str">
        <v>Promoção/Originais</v>
      </c>
      <c r="G4" s="8" t="str">
        <v>Tração Atrás</v>
      </c>
      <c r="H4" s="3">
        <v>0</v>
      </c>
      <c r="I4" s="11" t="str">
        <v>DSQ</v>
      </c>
      <c r="J4" s="8" t="str">
        <v>DSQ</v>
      </c>
      <c r="K4" s="6">
        <v>2.0833333333333333E-3</v>
      </c>
      <c r="L4" s="15">
        <v>2.0833333333333333E-3</v>
      </c>
      <c r="M4" s="3">
        <v>0</v>
      </c>
      <c r="N4" s="11" t="str">
        <v>DSQ</v>
      </c>
      <c r="O4" s="8" t="str">
        <v>DSQ</v>
      </c>
      <c r="P4" s="6">
        <v>2.0833333333333333E-3</v>
      </c>
      <c r="Q4" s="15">
        <v>2.0833333333333333E-3</v>
      </c>
      <c r="R4" s="3">
        <v>0</v>
      </c>
      <c r="S4" s="11">
        <v>6.7708333333333325E-4</v>
      </c>
      <c r="T4" s="8">
        <v>0</v>
      </c>
      <c r="U4" s="6">
        <v>0</v>
      </c>
      <c r="V4" s="15">
        <v>6.7708333333333325E-4</v>
      </c>
      <c r="W4" s="3">
        <v>0</v>
      </c>
      <c r="X4" s="11">
        <v>6.7025462962962969E-4</v>
      </c>
      <c r="Y4" s="8">
        <v>0</v>
      </c>
      <c r="Z4" s="6">
        <v>0</v>
      </c>
      <c r="AA4" s="15">
        <v>6.7025462962962969E-4</v>
      </c>
      <c r="AB4" s="3">
        <v>0</v>
      </c>
      <c r="AC4" s="11">
        <v>6.1226851851851861E-4</v>
      </c>
      <c r="AD4" s="8">
        <v>0</v>
      </c>
      <c r="AE4" s="6">
        <v>0</v>
      </c>
      <c r="AF4" s="6">
        <v>6.1226851851851861E-4</v>
      </c>
      <c r="AG4" s="3">
        <v>0</v>
      </c>
      <c r="AH4" s="15">
        <v>6.1262731481481489E-3</v>
      </c>
      <c r="AI4" s="15">
        <v>6.1226851851851861E-4</v>
      </c>
    </row>
    <row r="5" spans="1:36" ht="31.8" customHeight="1" x14ac:dyDescent="0.3">
      <c r="A5">
        <v>3</v>
      </c>
      <c r="B5">
        <v>16</v>
      </c>
      <c r="C5" s="10" t="str">
        <v>JOÂO RIBEIRO</v>
      </c>
      <c r="D5" s="10" t="str">
        <v>BMW E30</v>
      </c>
      <c r="E5" s="12" t="str">
        <v>Promoção/Originais-Tração Atrás</v>
      </c>
      <c r="F5" s="10" t="str">
        <v>Promoção/Originais</v>
      </c>
      <c r="G5" s="10" t="str">
        <v>Tração Atrás</v>
      </c>
      <c r="H5" s="3">
        <v>0</v>
      </c>
      <c r="I5" s="9">
        <v>6.4270833333333335E-4</v>
      </c>
      <c r="J5" s="9">
        <v>0</v>
      </c>
      <c r="K5" s="1">
        <v>0</v>
      </c>
      <c r="L5" s="14">
        <v>6.4270833333333335E-4</v>
      </c>
      <c r="M5" s="3">
        <v>0</v>
      </c>
      <c r="N5" s="9">
        <v>6.2060185185185178E-4</v>
      </c>
      <c r="O5" s="9">
        <v>3</v>
      </c>
      <c r="P5" s="1">
        <v>3.4722222222222224E-4</v>
      </c>
      <c r="Q5" s="14">
        <v>9.6782407407407407E-4</v>
      </c>
      <c r="R5" s="3">
        <v>0</v>
      </c>
      <c r="S5" s="9">
        <v>6.8888888888888884E-4</v>
      </c>
      <c r="T5" s="9">
        <v>2</v>
      </c>
      <c r="U5" s="1">
        <v>2.3148148148148149E-4</v>
      </c>
      <c r="V5" s="14">
        <v>9.2037037037037033E-4</v>
      </c>
      <c r="W5" s="3">
        <v>0</v>
      </c>
      <c r="X5" s="9">
        <v>6.4849537037037035E-4</v>
      </c>
      <c r="Y5" s="9">
        <v>0</v>
      </c>
      <c r="Z5" s="1">
        <v>0</v>
      </c>
      <c r="AA5" s="14">
        <v>6.4849537037037035E-4</v>
      </c>
      <c r="AB5" s="3">
        <v>0</v>
      </c>
      <c r="AC5" s="9">
        <v>6.1145833333333343E-4</v>
      </c>
      <c r="AD5" s="9">
        <v>1</v>
      </c>
      <c r="AE5" s="1">
        <v>1.1574074074074075E-4</v>
      </c>
      <c r="AF5" s="1">
        <v>7.2719907407407412E-4</v>
      </c>
      <c r="AG5" s="3">
        <v>0</v>
      </c>
      <c r="AH5" s="14">
        <v>3.9065972222222228E-3</v>
      </c>
      <c r="AI5" s="14">
        <v>6.4270833333333335E-4</v>
      </c>
    </row>
    <row r="6" spans="1:36" s="5" customFormat="1" ht="46.2" customHeight="1" x14ac:dyDescent="0.3">
      <c r="A6" s="5">
        <v>4</v>
      </c>
      <c r="B6" s="5">
        <v>5</v>
      </c>
      <c r="C6" s="8" t="str">
        <v>JOSÉ RIBEIRO</v>
      </c>
      <c r="D6" s="8" t="str">
        <v>TOYOTA COROLLA</v>
      </c>
      <c r="E6" s="13" t="str">
        <v>Promoção/Originais-Tração Atrás</v>
      </c>
      <c r="F6" s="8" t="str">
        <v>Promoção/Originais</v>
      </c>
      <c r="G6" s="8" t="str">
        <v>Tração Atrás</v>
      </c>
      <c r="H6" s="3">
        <v>0</v>
      </c>
      <c r="I6" s="11" t="str">
        <v>DSQ</v>
      </c>
      <c r="J6" s="8" t="str">
        <v>DSQ</v>
      </c>
      <c r="K6" s="6">
        <v>2.0833333333333333E-3</v>
      </c>
      <c r="L6" s="15">
        <v>2.0833333333333333E-3</v>
      </c>
      <c r="M6" s="3">
        <v>0</v>
      </c>
      <c r="N6" s="11">
        <v>6.5335648148148143E-4</v>
      </c>
      <c r="O6" s="8">
        <v>0</v>
      </c>
      <c r="P6" s="6">
        <v>0</v>
      </c>
      <c r="Q6" s="15">
        <v>6.5335648148148143E-4</v>
      </c>
      <c r="R6" s="3">
        <v>0</v>
      </c>
      <c r="S6" s="11" t="str">
        <v>DSQ</v>
      </c>
      <c r="T6" s="8" t="str">
        <v>DSQ</v>
      </c>
      <c r="U6" s="6">
        <v>2.0833333333333333E-3</v>
      </c>
      <c r="V6" s="15">
        <v>2.0833333333333333E-3</v>
      </c>
      <c r="W6" s="3">
        <v>0</v>
      </c>
      <c r="X6" s="11">
        <v>6.4976851851851849E-4</v>
      </c>
      <c r="Y6" s="8">
        <v>0</v>
      </c>
      <c r="Z6" s="6">
        <v>0</v>
      </c>
      <c r="AA6" s="15">
        <v>6.4976851851851849E-4</v>
      </c>
      <c r="AB6" s="3">
        <v>0</v>
      </c>
      <c r="AC6" s="11">
        <v>6.5416666666666661E-4</v>
      </c>
      <c r="AD6" s="8">
        <v>0</v>
      </c>
      <c r="AE6" s="6">
        <v>0</v>
      </c>
      <c r="AF6" s="6">
        <v>6.5416666666666661E-4</v>
      </c>
      <c r="AG6" s="3">
        <v>0</v>
      </c>
      <c r="AH6" s="15">
        <v>6.1239583333333328E-3</v>
      </c>
      <c r="AI6" s="15">
        <v>6.4976851851851849E-4</v>
      </c>
    </row>
    <row r="7" spans="1:36" ht="47.4" customHeight="1" x14ac:dyDescent="0.3">
      <c r="A7">
        <v>5</v>
      </c>
      <c r="B7">
        <v>6</v>
      </c>
      <c r="C7" s="10" t="str">
        <v>RUI ROSA</v>
      </c>
      <c r="D7" s="10" t="str">
        <v>LEXUS</v>
      </c>
      <c r="E7" s="12" t="str">
        <v>Promoção/Originais-Tração Atrás</v>
      </c>
      <c r="F7" s="10" t="str">
        <v>Promoção/Originais</v>
      </c>
      <c r="G7" s="10" t="str">
        <v>Tração Atrás</v>
      </c>
      <c r="H7" s="3">
        <v>0</v>
      </c>
      <c r="I7" s="9">
        <v>7.2025462962962961E-4</v>
      </c>
      <c r="J7" s="10">
        <v>1</v>
      </c>
      <c r="K7" s="1">
        <v>1.1574074074074075E-4</v>
      </c>
      <c r="L7" s="14">
        <v>8.3599537037037041E-4</v>
      </c>
      <c r="M7" s="3">
        <v>0</v>
      </c>
      <c r="N7" s="9">
        <v>6.9594907407407409E-4</v>
      </c>
      <c r="O7" s="10">
        <v>1</v>
      </c>
      <c r="P7" s="1">
        <v>1.1574074074074075E-4</v>
      </c>
      <c r="Q7" s="14">
        <v>8.1168981481481478E-4</v>
      </c>
      <c r="R7" s="3">
        <v>0</v>
      </c>
      <c r="S7" s="9">
        <v>6.824074074074074E-4</v>
      </c>
      <c r="T7" s="10">
        <v>0</v>
      </c>
      <c r="U7" s="1">
        <v>0</v>
      </c>
      <c r="V7" s="14">
        <v>6.824074074074074E-4</v>
      </c>
      <c r="W7" s="3">
        <v>0</v>
      </c>
      <c r="X7" s="9">
        <v>6.7731481481481473E-4</v>
      </c>
      <c r="Y7" s="10">
        <v>0</v>
      </c>
      <c r="Z7" s="1">
        <v>0</v>
      </c>
      <c r="AA7" s="14">
        <v>6.7731481481481473E-4</v>
      </c>
      <c r="AB7" s="3">
        <v>0</v>
      </c>
      <c r="AC7" s="9">
        <v>6.7511574074074067E-4</v>
      </c>
      <c r="AD7" s="10">
        <v>0</v>
      </c>
      <c r="AE7" s="1">
        <v>0</v>
      </c>
      <c r="AF7" s="1">
        <v>6.7511574074074067E-4</v>
      </c>
      <c r="AG7" s="3">
        <v>0</v>
      </c>
      <c r="AH7" s="14">
        <v>3.6825231481481483E-3</v>
      </c>
      <c r="AI7" s="14">
        <v>6.7511574074074067E-4</v>
      </c>
    </row>
    <row r="8" spans="1:36" s="5" customFormat="1" ht="41.4" customHeight="1" x14ac:dyDescent="0.3">
      <c r="A8" s="5">
        <v>6</v>
      </c>
      <c r="B8" s="5">
        <v>7</v>
      </c>
      <c r="C8" s="8" t="str">
        <v>MIGUEL GOMES</v>
      </c>
      <c r="D8" s="8" t="str">
        <v>NISSAN DATSUN</v>
      </c>
      <c r="E8" s="13" t="str">
        <v>Promoção/Originais-Tração Atrás</v>
      </c>
      <c r="F8" s="8" t="str">
        <v>Promoção/Originais</v>
      </c>
      <c r="G8" s="8" t="str">
        <v>Tração Atrás</v>
      </c>
      <c r="H8" s="3">
        <v>0</v>
      </c>
      <c r="I8" s="11">
        <v>7.4039351851851859E-4</v>
      </c>
      <c r="J8" s="8">
        <v>0</v>
      </c>
      <c r="K8" s="6">
        <v>0</v>
      </c>
      <c r="L8" s="15">
        <v>7.4039351851851859E-4</v>
      </c>
      <c r="M8" s="3">
        <v>0</v>
      </c>
      <c r="N8" s="11">
        <v>6.9988425925925925E-4</v>
      </c>
      <c r="O8" s="8">
        <v>0</v>
      </c>
      <c r="P8" s="6">
        <v>0</v>
      </c>
      <c r="Q8" s="15">
        <v>6.9988425925925925E-4</v>
      </c>
      <c r="R8" s="3">
        <v>0</v>
      </c>
      <c r="S8" s="11">
        <v>7.0844907407407412E-4</v>
      </c>
      <c r="T8" s="8">
        <v>0</v>
      </c>
      <c r="U8" s="6">
        <v>0</v>
      </c>
      <c r="V8" s="15">
        <v>7.0844907407407412E-4</v>
      </c>
      <c r="W8" s="3">
        <v>0</v>
      </c>
      <c r="X8" s="11">
        <v>6.9467592592592595E-4</v>
      </c>
      <c r="Y8" s="8">
        <v>1</v>
      </c>
      <c r="Z8" s="6">
        <v>1.1574074074074075E-4</v>
      </c>
      <c r="AA8" s="15">
        <v>8.1041666666666675E-4</v>
      </c>
      <c r="AB8" s="3">
        <v>0</v>
      </c>
      <c r="AC8" s="11">
        <v>6.8506944444444442E-4</v>
      </c>
      <c r="AD8" s="8">
        <v>0</v>
      </c>
      <c r="AE8" s="6">
        <v>0</v>
      </c>
      <c r="AF8" s="6">
        <v>6.8506944444444442E-4</v>
      </c>
      <c r="AG8" s="3">
        <v>0</v>
      </c>
      <c r="AH8" s="15">
        <v>3.6442129629629628E-3</v>
      </c>
      <c r="AI8" s="15">
        <v>6.8506944444444442E-4</v>
      </c>
    </row>
    <row r="9" spans="1:36" ht="40.200000000000003" customHeight="1" x14ac:dyDescent="0.3">
      <c r="A9">
        <v>7</v>
      </c>
      <c r="B9">
        <v>4</v>
      </c>
      <c r="C9" s="10" t="str">
        <v>DUARTE MENDES</v>
      </c>
      <c r="D9" s="10" t="str">
        <v>BMW E36</v>
      </c>
      <c r="E9" s="12" t="str">
        <v>Promoção/Originais-Tração Atrás</v>
      </c>
      <c r="F9" s="10" t="str">
        <v>Promoção/Originais</v>
      </c>
      <c r="G9" s="10" t="str">
        <v>Tração Atrás</v>
      </c>
      <c r="H9" s="3">
        <v>0</v>
      </c>
      <c r="I9" s="9">
        <v>7.4085648148148155E-4</v>
      </c>
      <c r="J9" s="10">
        <v>1</v>
      </c>
      <c r="K9" s="1">
        <v>1.1574074074074075E-4</v>
      </c>
      <c r="L9" s="14">
        <v>8.5659722222222235E-4</v>
      </c>
      <c r="M9" s="3">
        <v>0</v>
      </c>
      <c r="N9" s="9">
        <v>7.0092592592592591E-4</v>
      </c>
      <c r="O9" s="10">
        <v>0</v>
      </c>
      <c r="P9" s="1">
        <v>0</v>
      </c>
      <c r="Q9" s="14">
        <v>7.0092592592592591E-4</v>
      </c>
      <c r="R9" s="3">
        <v>0</v>
      </c>
      <c r="S9" s="9">
        <v>7.2604166666666661E-4</v>
      </c>
      <c r="T9" s="10">
        <v>2</v>
      </c>
      <c r="U9" s="1">
        <v>2.3148148148148149E-4</v>
      </c>
      <c r="V9" s="14">
        <v>9.575231481481481E-4</v>
      </c>
      <c r="W9" s="3">
        <v>0</v>
      </c>
      <c r="X9" s="9">
        <v>7.046296296296297E-4</v>
      </c>
      <c r="Y9" s="10">
        <v>1</v>
      </c>
      <c r="Z9" s="1">
        <v>1.1574074074074075E-4</v>
      </c>
      <c r="AA9" s="14">
        <v>8.2037037037037039E-4</v>
      </c>
      <c r="AB9" s="3">
        <v>0</v>
      </c>
      <c r="AC9" s="9">
        <v>7.6469907407407411E-4</v>
      </c>
      <c r="AD9" s="10">
        <v>1</v>
      </c>
      <c r="AE9" s="1">
        <v>1.1574074074074075E-4</v>
      </c>
      <c r="AF9" s="1">
        <v>8.804398148148148E-4</v>
      </c>
      <c r="AG9" s="3">
        <v>0</v>
      </c>
      <c r="AH9" s="14">
        <v>4.2158564814814819E-3</v>
      </c>
      <c r="AI9" s="14">
        <v>7.0092592592592591E-4</v>
      </c>
    </row>
    <row r="10" spans="1:36" s="5" customFormat="1" ht="41.4" customHeight="1" x14ac:dyDescent="0.3">
      <c r="A10" s="5">
        <v>8</v>
      </c>
      <c r="B10" s="5">
        <v>14</v>
      </c>
      <c r="C10" s="8" t="str">
        <v>NUNO AMADO</v>
      </c>
      <c r="D10" s="8" t="str">
        <v>DATSUN 120Y</v>
      </c>
      <c r="E10" s="13" t="str">
        <v>Promoção/Originais-Tração Atrás</v>
      </c>
      <c r="F10" s="8" t="str">
        <v>Promoção/Originais</v>
      </c>
      <c r="G10" s="8" t="str">
        <v>Tração Atrás</v>
      </c>
      <c r="H10" s="3">
        <v>0</v>
      </c>
      <c r="I10" s="11">
        <v>7.7986111111111116E-4</v>
      </c>
      <c r="J10" s="8">
        <v>1</v>
      </c>
      <c r="K10" s="6">
        <v>1.1574074074074075E-4</v>
      </c>
      <c r="L10" s="15">
        <v>8.9560185185185185E-4</v>
      </c>
      <c r="M10" s="3">
        <v>0</v>
      </c>
      <c r="N10" s="11">
        <v>7.8298611111111114E-4</v>
      </c>
      <c r="O10" s="8">
        <v>0</v>
      </c>
      <c r="P10" s="6">
        <v>0</v>
      </c>
      <c r="Q10" s="15">
        <v>7.8298611111111114E-4</v>
      </c>
      <c r="R10" s="3">
        <v>0</v>
      </c>
      <c r="S10" s="11" t="str">
        <v>DSQ</v>
      </c>
      <c r="T10" s="8" t="str">
        <v>DSQ</v>
      </c>
      <c r="U10" s="6">
        <v>2.0833333333333333E-3</v>
      </c>
      <c r="V10" s="15">
        <v>2.0833333333333333E-3</v>
      </c>
      <c r="W10" s="3">
        <v>0</v>
      </c>
      <c r="X10" s="11">
        <v>7.7430555555555564E-4</v>
      </c>
      <c r="Y10" s="8">
        <v>1</v>
      </c>
      <c r="Z10" s="6">
        <v>1.1574074074074075E-4</v>
      </c>
      <c r="AA10" s="15">
        <v>8.9004629629629633E-4</v>
      </c>
      <c r="AB10" s="3">
        <v>0</v>
      </c>
      <c r="AC10" s="11">
        <v>7.7048611111111111E-4</v>
      </c>
      <c r="AD10" s="8">
        <v>0</v>
      </c>
      <c r="AE10" s="6">
        <v>0</v>
      </c>
      <c r="AF10" s="6">
        <v>7.7048611111111111E-4</v>
      </c>
      <c r="AG10" s="3">
        <v>0</v>
      </c>
      <c r="AH10" s="15">
        <v>5.4224537037037036E-3</v>
      </c>
      <c r="AI10" s="15">
        <v>7.7048611111111111E-4</v>
      </c>
    </row>
    <row r="11" spans="1:36" ht="44.4" customHeight="1" x14ac:dyDescent="0.3">
      <c r="A11">
        <v>9</v>
      </c>
      <c r="B11">
        <v>21</v>
      </c>
      <c r="C11" s="10" t="str">
        <v>CANDIDO SANTOS</v>
      </c>
      <c r="D11" s="10" t="str">
        <v>OPEL ASCONA</v>
      </c>
      <c r="E11" s="12" t="str">
        <v>Promoção/Originais-Tração Atrás</v>
      </c>
      <c r="F11" s="10" t="str">
        <v>Promoção/Originais</v>
      </c>
      <c r="G11" s="10" t="str">
        <v>Tração Atrás</v>
      </c>
      <c r="H11" s="3">
        <v>0</v>
      </c>
      <c r="I11" s="9" t="str">
        <v>DSQ</v>
      </c>
      <c r="J11" s="10" t="str">
        <v>DSQ</v>
      </c>
      <c r="K11" s="1">
        <v>2.0833333333333333E-3</v>
      </c>
      <c r="L11" s="14">
        <v>2.0833333333333333E-3</v>
      </c>
      <c r="M11" s="3">
        <v>0</v>
      </c>
      <c r="N11" s="9">
        <v>8.5497685185185199E-4</v>
      </c>
      <c r="O11" s="10">
        <v>0</v>
      </c>
      <c r="P11" s="1">
        <v>0</v>
      </c>
      <c r="Q11" s="14">
        <v>8.5497685185185199E-4</v>
      </c>
      <c r="R11" s="3">
        <v>0</v>
      </c>
      <c r="S11" s="9" t="str">
        <v>DSQ</v>
      </c>
      <c r="T11" s="10" t="str">
        <v>DSQ</v>
      </c>
      <c r="U11" s="1">
        <v>2.0833333333333333E-3</v>
      </c>
      <c r="V11" s="14">
        <v>2.0833333333333333E-3</v>
      </c>
      <c r="W11" s="3">
        <v>0</v>
      </c>
      <c r="X11" s="9">
        <v>8.0312500000000002E-4</v>
      </c>
      <c r="Y11" s="10">
        <v>0</v>
      </c>
      <c r="Z11" s="1">
        <v>0</v>
      </c>
      <c r="AA11" s="14">
        <v>8.0312500000000002E-4</v>
      </c>
      <c r="AB11" s="3">
        <v>0</v>
      </c>
      <c r="AC11" s="9">
        <v>8.4085648148148149E-4</v>
      </c>
      <c r="AD11" s="10">
        <v>0</v>
      </c>
      <c r="AE11" s="1">
        <v>0</v>
      </c>
      <c r="AF11" s="1">
        <v>8.4085648148148149E-4</v>
      </c>
      <c r="AG11" s="3">
        <v>0</v>
      </c>
      <c r="AH11" s="14">
        <v>6.6656250000000005E-3</v>
      </c>
      <c r="AI11" s="14">
        <v>8.0312500000000002E-4</v>
      </c>
    </row>
    <row r="12" spans="1:36" s="5" customFormat="1" x14ac:dyDescent="0.3">
      <c r="A12" s="5">
        <v>10</v>
      </c>
      <c r="C12" s="8"/>
      <c r="D12" s="8"/>
      <c r="E12" s="13"/>
      <c r="F12" s="8"/>
      <c r="G12" s="8"/>
      <c r="H12" s="3"/>
      <c r="I12" s="11"/>
      <c r="J12" s="8"/>
      <c r="K12" s="6"/>
      <c r="L12" s="15"/>
      <c r="M12" s="3"/>
      <c r="N12" s="11"/>
      <c r="O12" s="8"/>
      <c r="P12" s="6"/>
      <c r="Q12" s="15"/>
      <c r="R12" s="3"/>
      <c r="S12" s="11"/>
      <c r="T12" s="8"/>
      <c r="U12" s="6"/>
      <c r="V12" s="15"/>
      <c r="W12" s="3"/>
      <c r="X12" s="11"/>
      <c r="Y12" s="8"/>
      <c r="Z12" s="6"/>
      <c r="AA12" s="15"/>
      <c r="AB12" s="3"/>
      <c r="AC12" s="11"/>
      <c r="AD12" s="8"/>
      <c r="AE12" s="6"/>
      <c r="AF12" s="6"/>
      <c r="AG12" s="3"/>
      <c r="AH12" s="15"/>
    </row>
    <row r="13" spans="1:36" x14ac:dyDescent="0.3">
      <c r="A13">
        <v>11</v>
      </c>
      <c r="I13" s="9"/>
      <c r="K13" s="1"/>
      <c r="L13" s="14"/>
      <c r="N13" s="9"/>
      <c r="P13" s="1"/>
      <c r="Q13" s="14"/>
      <c r="S13" s="9"/>
      <c r="U13" s="1"/>
      <c r="V13" s="14"/>
      <c r="X13" s="9"/>
      <c r="Z13" s="1"/>
      <c r="AA13" s="14"/>
      <c r="AC13" s="9"/>
      <c r="AE13" s="1"/>
      <c r="AF13" s="1"/>
      <c r="AH13" s="14"/>
    </row>
    <row r="14" spans="1:36" s="5" customFormat="1" x14ac:dyDescent="0.3">
      <c r="A14" s="5">
        <v>12</v>
      </c>
      <c r="C14" s="8"/>
      <c r="D14" s="8"/>
      <c r="E14" s="13"/>
      <c r="F14" s="8"/>
      <c r="G14" s="8"/>
      <c r="H14" s="3"/>
      <c r="I14" s="11"/>
      <c r="J14" s="8"/>
      <c r="K14" s="6"/>
      <c r="L14" s="15"/>
      <c r="M14" s="3"/>
      <c r="N14" s="11"/>
      <c r="O14" s="8"/>
      <c r="P14" s="6"/>
      <c r="Q14" s="15"/>
      <c r="R14" s="3"/>
      <c r="S14" s="11"/>
      <c r="T14" s="8"/>
      <c r="U14" s="6"/>
      <c r="V14" s="15"/>
      <c r="W14" s="3"/>
      <c r="X14" s="11"/>
      <c r="Y14" s="8"/>
      <c r="Z14" s="6"/>
      <c r="AA14" s="15"/>
      <c r="AB14" s="3"/>
      <c r="AC14" s="11"/>
      <c r="AD14" s="8"/>
      <c r="AE14" s="6"/>
      <c r="AF14" s="6"/>
      <c r="AG14" s="3"/>
      <c r="AH14" s="15"/>
    </row>
    <row r="15" spans="1:36" x14ac:dyDescent="0.3">
      <c r="A15">
        <v>13</v>
      </c>
      <c r="I15" s="9"/>
      <c r="K15" s="1"/>
      <c r="L15" s="14"/>
      <c r="N15" s="9"/>
      <c r="P15" s="1"/>
      <c r="Q15" s="14"/>
      <c r="S15" s="9"/>
      <c r="U15" s="1"/>
      <c r="V15" s="14"/>
      <c r="X15" s="9"/>
      <c r="Z15" s="1"/>
      <c r="AA15" s="14"/>
      <c r="AC15" s="9"/>
      <c r="AE15" s="1"/>
      <c r="AF15" s="1"/>
      <c r="AH15" s="14"/>
    </row>
    <row r="16" spans="1:36" s="5" customFormat="1" x14ac:dyDescent="0.3">
      <c r="A16" s="5">
        <v>14</v>
      </c>
      <c r="C16" s="8"/>
      <c r="D16" s="8"/>
      <c r="E16" s="13"/>
      <c r="F16" s="8"/>
      <c r="G16" s="8"/>
      <c r="H16" s="3"/>
      <c r="I16" s="11"/>
      <c r="J16" s="8"/>
      <c r="K16" s="6"/>
      <c r="L16" s="15"/>
      <c r="M16" s="3"/>
      <c r="N16" s="11"/>
      <c r="O16" s="8"/>
      <c r="P16" s="6"/>
      <c r="Q16" s="15"/>
      <c r="R16" s="3"/>
      <c r="S16" s="11"/>
      <c r="T16" s="8"/>
      <c r="U16" s="6"/>
      <c r="V16" s="15"/>
      <c r="W16" s="3"/>
      <c r="X16" s="11"/>
      <c r="Y16" s="8"/>
      <c r="Z16" s="6"/>
      <c r="AA16" s="15"/>
      <c r="AB16" s="3"/>
      <c r="AC16" s="11"/>
      <c r="AD16" s="8"/>
      <c r="AE16" s="6"/>
      <c r="AF16" s="6"/>
      <c r="AG16" s="3"/>
      <c r="AH16" s="15"/>
    </row>
    <row r="17" spans="1:34" x14ac:dyDescent="0.3">
      <c r="A17">
        <v>15</v>
      </c>
      <c r="I17" s="9"/>
      <c r="K17" s="1"/>
      <c r="L17" s="14"/>
      <c r="N17" s="9"/>
      <c r="P17" s="1"/>
      <c r="Q17" s="14"/>
      <c r="S17" s="9"/>
      <c r="U17" s="1"/>
      <c r="V17" s="14"/>
      <c r="X17" s="9"/>
      <c r="Z17" s="1"/>
      <c r="AA17" s="14"/>
      <c r="AC17" s="9"/>
      <c r="AE17" s="1"/>
      <c r="AF17" s="1"/>
      <c r="AH17" s="14"/>
    </row>
    <row r="18" spans="1:34" s="5" customFormat="1" x14ac:dyDescent="0.3">
      <c r="A18" s="5">
        <v>16</v>
      </c>
      <c r="C18" s="8"/>
      <c r="D18" s="8"/>
      <c r="E18" s="13"/>
      <c r="F18" s="8"/>
      <c r="G18" s="8"/>
      <c r="H18" s="3"/>
      <c r="I18" s="11"/>
      <c r="J18" s="8"/>
      <c r="K18" s="6"/>
      <c r="L18" s="15"/>
      <c r="M18" s="3"/>
      <c r="N18" s="11"/>
      <c r="O18" s="8"/>
      <c r="P18" s="6"/>
      <c r="Q18" s="15"/>
      <c r="R18" s="3"/>
      <c r="S18" s="11"/>
      <c r="T18" s="8"/>
      <c r="U18" s="6"/>
      <c r="V18" s="15"/>
      <c r="W18" s="3"/>
      <c r="X18" s="11"/>
      <c r="Y18" s="8"/>
      <c r="Z18" s="6"/>
      <c r="AA18" s="15"/>
      <c r="AB18" s="3"/>
      <c r="AC18" s="11"/>
      <c r="AD18" s="8"/>
      <c r="AE18" s="6"/>
      <c r="AF18" s="6"/>
      <c r="AG18" s="3"/>
      <c r="AH18" s="15"/>
    </row>
    <row r="19" spans="1:34" x14ac:dyDescent="0.3">
      <c r="A19">
        <v>17</v>
      </c>
      <c r="I19" s="9"/>
      <c r="K19" s="1"/>
      <c r="L19" s="14"/>
      <c r="N19" s="9"/>
      <c r="P19" s="1"/>
      <c r="Q19" s="14"/>
      <c r="S19" s="9"/>
      <c r="U19" s="1"/>
      <c r="V19" s="14"/>
      <c r="X19" s="9"/>
      <c r="Z19" s="1"/>
      <c r="AA19" s="14"/>
      <c r="AC19" s="9"/>
      <c r="AE19" s="1"/>
      <c r="AF19" s="1"/>
      <c r="AH19" s="14"/>
    </row>
    <row r="20" spans="1:34" s="5" customFormat="1" x14ac:dyDescent="0.3">
      <c r="A20" s="5">
        <v>18</v>
      </c>
      <c r="C20" s="8"/>
      <c r="D20" s="8"/>
      <c r="E20" s="13"/>
      <c r="F20" s="8"/>
      <c r="G20" s="8"/>
      <c r="H20" s="3"/>
      <c r="I20" s="11"/>
      <c r="J20" s="8"/>
      <c r="K20" s="6"/>
      <c r="L20" s="15"/>
      <c r="M20" s="3"/>
      <c r="N20" s="11"/>
      <c r="O20" s="8"/>
      <c r="P20" s="6"/>
      <c r="Q20" s="15"/>
      <c r="R20" s="3"/>
      <c r="S20" s="11"/>
      <c r="T20" s="8"/>
      <c r="U20" s="6"/>
      <c r="V20" s="15"/>
      <c r="W20" s="3"/>
      <c r="X20" s="11"/>
      <c r="Y20" s="8"/>
      <c r="Z20" s="6"/>
      <c r="AA20" s="15"/>
      <c r="AB20" s="3"/>
      <c r="AC20" s="11"/>
      <c r="AD20" s="8"/>
      <c r="AE20" s="6"/>
      <c r="AF20" s="6"/>
      <c r="AG20" s="3"/>
      <c r="AH20" s="15"/>
    </row>
    <row r="21" spans="1:34" x14ac:dyDescent="0.3">
      <c r="A21">
        <v>19</v>
      </c>
      <c r="I21" s="9"/>
      <c r="K21" s="1"/>
      <c r="L21" s="14"/>
      <c r="N21" s="9"/>
      <c r="P21" s="1"/>
      <c r="Q21" s="14"/>
      <c r="S21" s="9"/>
      <c r="U21" s="1"/>
      <c r="V21" s="14"/>
      <c r="X21" s="9"/>
      <c r="Z21" s="1"/>
      <c r="AA21" s="14"/>
      <c r="AC21" s="9"/>
      <c r="AE21" s="1"/>
      <c r="AF21" s="1"/>
      <c r="AH21" s="14"/>
    </row>
    <row r="22" spans="1:34" s="5" customFormat="1" x14ac:dyDescent="0.3">
      <c r="A22" s="5">
        <v>20</v>
      </c>
      <c r="C22" s="8"/>
      <c r="D22" s="8"/>
      <c r="E22" s="13"/>
      <c r="F22" s="8"/>
      <c r="G22" s="8"/>
      <c r="H22" s="3"/>
      <c r="I22" s="11"/>
      <c r="J22" s="8"/>
      <c r="K22" s="6"/>
      <c r="L22" s="15"/>
      <c r="M22" s="3"/>
      <c r="N22" s="11"/>
      <c r="O22" s="8"/>
      <c r="P22" s="6"/>
      <c r="Q22" s="15"/>
      <c r="R22" s="3"/>
      <c r="S22" s="11"/>
      <c r="T22" s="8"/>
      <c r="U22" s="6"/>
      <c r="V22" s="15"/>
      <c r="W22" s="3"/>
      <c r="X22" s="11"/>
      <c r="Y22" s="8"/>
      <c r="Z22" s="6"/>
      <c r="AA22" s="15"/>
      <c r="AB22" s="3"/>
      <c r="AC22" s="11"/>
      <c r="AD22" s="8"/>
      <c r="AE22" s="6"/>
      <c r="AF22" s="6"/>
      <c r="AG22" s="3"/>
      <c r="AH22" s="15"/>
    </row>
    <row r="23" spans="1:34" x14ac:dyDescent="0.3">
      <c r="A23">
        <v>21</v>
      </c>
      <c r="I23" s="9"/>
      <c r="K23" s="1"/>
      <c r="L23" s="14"/>
      <c r="N23" s="9"/>
      <c r="P23" s="1"/>
      <c r="Q23" s="14"/>
      <c r="S23" s="9"/>
      <c r="U23" s="1"/>
      <c r="V23" s="14"/>
      <c r="X23" s="9"/>
      <c r="Z23" s="1"/>
      <c r="AA23" s="14"/>
      <c r="AC23" s="9"/>
      <c r="AE23" s="1"/>
      <c r="AF23" s="1"/>
      <c r="AH23" s="14"/>
    </row>
    <row r="24" spans="1:34" s="5" customFormat="1" x14ac:dyDescent="0.3">
      <c r="A24" s="5">
        <v>22</v>
      </c>
      <c r="C24" s="8"/>
      <c r="D24" s="8"/>
      <c r="E24" s="13"/>
      <c r="F24" s="8"/>
      <c r="G24" s="8"/>
      <c r="H24" s="3"/>
      <c r="I24" s="11"/>
      <c r="J24" s="8"/>
      <c r="K24" s="6"/>
      <c r="L24" s="15"/>
      <c r="M24" s="3"/>
      <c r="N24" s="11"/>
      <c r="O24" s="8"/>
      <c r="P24" s="6"/>
      <c r="Q24" s="15"/>
      <c r="R24" s="3"/>
      <c r="S24" s="11"/>
      <c r="T24" s="8"/>
      <c r="U24" s="6"/>
      <c r="V24" s="15"/>
      <c r="W24" s="3"/>
      <c r="X24" s="11"/>
      <c r="Y24" s="8"/>
      <c r="Z24" s="6"/>
      <c r="AA24" s="15"/>
      <c r="AB24" s="3"/>
      <c r="AC24" s="11"/>
      <c r="AD24" s="8"/>
      <c r="AE24" s="6"/>
      <c r="AF24" s="6"/>
      <c r="AG24" s="3"/>
      <c r="AH24" s="15"/>
    </row>
    <row r="25" spans="1:34" x14ac:dyDescent="0.3">
      <c r="A25">
        <v>23</v>
      </c>
      <c r="I25" s="9"/>
      <c r="K25" s="1"/>
      <c r="L25" s="14"/>
      <c r="N25" s="9"/>
      <c r="P25" s="1"/>
      <c r="Q25" s="14"/>
      <c r="S25" s="9"/>
      <c r="U25" s="1"/>
      <c r="V25" s="14"/>
      <c r="X25" s="9"/>
      <c r="Z25" s="1"/>
      <c r="AA25" s="14"/>
      <c r="AC25" s="9"/>
      <c r="AE25" s="1"/>
      <c r="AF25" s="1"/>
      <c r="AH25" s="14"/>
    </row>
    <row r="26" spans="1:34" s="5" customFormat="1" x14ac:dyDescent="0.3">
      <c r="A26" s="5">
        <v>24</v>
      </c>
      <c r="C26" s="8"/>
      <c r="D26" s="8"/>
      <c r="E26" s="13"/>
      <c r="F26" s="8"/>
      <c r="G26" s="8"/>
      <c r="H26" s="3"/>
      <c r="I26" s="11"/>
      <c r="J26" s="8"/>
      <c r="K26" s="6"/>
      <c r="L26" s="15"/>
      <c r="M26" s="3"/>
      <c r="N26" s="11"/>
      <c r="O26" s="8"/>
      <c r="P26" s="6"/>
      <c r="Q26" s="15"/>
      <c r="R26" s="3"/>
      <c r="S26" s="11"/>
      <c r="T26" s="8"/>
      <c r="U26" s="6"/>
      <c r="V26" s="15"/>
      <c r="W26" s="3"/>
      <c r="X26" s="11"/>
      <c r="Y26" s="8"/>
      <c r="Z26" s="6"/>
      <c r="AA26" s="15"/>
      <c r="AB26" s="3"/>
      <c r="AC26" s="11"/>
      <c r="AD26" s="8"/>
      <c r="AE26" s="6"/>
      <c r="AF26" s="6"/>
      <c r="AG26" s="3"/>
      <c r="AH26" s="15"/>
    </row>
    <row r="27" spans="1:34" x14ac:dyDescent="0.3">
      <c r="A27">
        <v>25</v>
      </c>
      <c r="I27" s="9"/>
      <c r="K27" s="1"/>
      <c r="L27" s="14"/>
      <c r="N27" s="9"/>
      <c r="P27" s="1"/>
      <c r="Q27" s="14"/>
      <c r="S27" s="9"/>
      <c r="U27" s="1"/>
      <c r="V27" s="14"/>
      <c r="X27" s="9"/>
      <c r="Z27" s="1"/>
      <c r="AA27" s="14"/>
      <c r="AC27" s="9"/>
      <c r="AE27" s="1"/>
      <c r="AF27" s="1"/>
      <c r="AH27" s="14"/>
    </row>
    <row r="28" spans="1:34" s="5" customFormat="1" x14ac:dyDescent="0.3">
      <c r="A28" s="5">
        <v>26</v>
      </c>
      <c r="C28" s="8"/>
      <c r="D28" s="8"/>
      <c r="E28" s="13"/>
      <c r="F28" s="8"/>
      <c r="G28" s="8"/>
      <c r="H28" s="3"/>
      <c r="I28" s="11"/>
      <c r="J28" s="8"/>
      <c r="K28" s="6"/>
      <c r="L28" s="15"/>
      <c r="M28" s="3"/>
      <c r="N28" s="11"/>
      <c r="O28" s="8"/>
      <c r="P28" s="6"/>
      <c r="Q28" s="15"/>
      <c r="R28" s="3"/>
      <c r="S28" s="11"/>
      <c r="T28" s="8"/>
      <c r="U28" s="6"/>
      <c r="V28" s="15"/>
      <c r="W28" s="3"/>
      <c r="X28" s="11"/>
      <c r="Y28" s="8"/>
      <c r="Z28" s="6"/>
      <c r="AA28" s="15"/>
      <c r="AB28" s="3"/>
      <c r="AC28" s="11"/>
      <c r="AD28" s="8"/>
      <c r="AE28" s="6"/>
      <c r="AF28" s="6"/>
      <c r="AG28" s="3"/>
      <c r="AH28" s="15"/>
    </row>
    <row r="29" spans="1:34" x14ac:dyDescent="0.3">
      <c r="A29">
        <v>27</v>
      </c>
      <c r="I29" s="9"/>
      <c r="K29" s="1"/>
      <c r="L29" s="14"/>
      <c r="N29" s="9"/>
      <c r="P29" s="1"/>
      <c r="Q29" s="14"/>
      <c r="S29" s="9"/>
      <c r="U29" s="1"/>
      <c r="V29" s="14"/>
      <c r="X29" s="9"/>
      <c r="Z29" s="1"/>
      <c r="AA29" s="14"/>
      <c r="AC29" s="9"/>
      <c r="AE29" s="1"/>
      <c r="AF29" s="1"/>
      <c r="AH29" s="14"/>
    </row>
    <row r="30" spans="1:34" s="5" customFormat="1" x14ac:dyDescent="0.3">
      <c r="A30" s="5">
        <v>28</v>
      </c>
      <c r="C30" s="8"/>
      <c r="D30" s="8"/>
      <c r="E30" s="13"/>
      <c r="F30" s="8"/>
      <c r="G30" s="8"/>
      <c r="H30" s="3"/>
      <c r="I30" s="11"/>
      <c r="J30" s="8"/>
      <c r="K30" s="6"/>
      <c r="L30" s="15"/>
      <c r="M30" s="3"/>
      <c r="N30" s="11"/>
      <c r="O30" s="8"/>
      <c r="P30" s="6"/>
      <c r="Q30" s="15"/>
      <c r="R30" s="3"/>
      <c r="S30" s="11"/>
      <c r="T30" s="8"/>
      <c r="U30" s="6"/>
      <c r="V30" s="15"/>
      <c r="W30" s="3"/>
      <c r="X30" s="11"/>
      <c r="Y30" s="8"/>
      <c r="Z30" s="6"/>
      <c r="AA30" s="15"/>
      <c r="AB30" s="3"/>
      <c r="AC30" s="11"/>
      <c r="AD30" s="8"/>
      <c r="AE30" s="6"/>
      <c r="AF30" s="6"/>
      <c r="AG30" s="3"/>
      <c r="AH30" s="15"/>
    </row>
    <row r="31" spans="1:34" x14ac:dyDescent="0.3">
      <c r="A31">
        <v>29</v>
      </c>
      <c r="I31" s="9"/>
      <c r="K31" s="1"/>
      <c r="L31" s="14"/>
      <c r="N31" s="9"/>
      <c r="P31" s="1"/>
      <c r="Q31" s="14"/>
      <c r="S31" s="9"/>
      <c r="U31" s="1"/>
      <c r="V31" s="14"/>
      <c r="X31" s="9"/>
      <c r="Z31" s="1"/>
      <c r="AA31" s="14"/>
      <c r="AC31" s="9"/>
      <c r="AE31" s="1"/>
      <c r="AF31" s="1"/>
      <c r="AH31" s="14"/>
    </row>
    <row r="32" spans="1:34" s="5" customFormat="1" x14ac:dyDescent="0.3">
      <c r="A32" s="5">
        <v>30</v>
      </c>
      <c r="C32" s="8"/>
      <c r="D32" s="8"/>
      <c r="E32" s="13"/>
      <c r="F32" s="8"/>
      <c r="G32" s="8"/>
      <c r="H32" s="3"/>
      <c r="I32" s="11"/>
      <c r="J32" s="8"/>
      <c r="K32" s="6"/>
      <c r="L32" s="15"/>
      <c r="M32" s="3"/>
      <c r="N32" s="11"/>
      <c r="O32" s="8"/>
      <c r="P32" s="6"/>
      <c r="Q32" s="15"/>
      <c r="R32" s="3"/>
      <c r="S32" s="11"/>
      <c r="T32" s="8"/>
      <c r="U32" s="6"/>
      <c r="V32" s="15"/>
      <c r="W32" s="3"/>
      <c r="X32" s="11"/>
      <c r="Y32" s="8"/>
      <c r="Z32" s="6"/>
      <c r="AA32" s="15"/>
      <c r="AB32" s="3"/>
      <c r="AC32" s="11"/>
      <c r="AD32" s="8"/>
      <c r="AE32" s="6"/>
      <c r="AF32" s="6"/>
      <c r="AG32" s="3"/>
      <c r="AH32" s="15"/>
    </row>
    <row r="33" spans="1:34" x14ac:dyDescent="0.3">
      <c r="A33">
        <v>31</v>
      </c>
      <c r="I33" s="9"/>
      <c r="K33" s="1"/>
      <c r="L33" s="14"/>
      <c r="N33" s="9"/>
      <c r="P33" s="1"/>
      <c r="Q33" s="14"/>
      <c r="S33" s="9"/>
      <c r="U33" s="1"/>
      <c r="V33" s="14"/>
      <c r="X33" s="9"/>
      <c r="Z33" s="1"/>
      <c r="AA33" s="14"/>
      <c r="AC33" s="9"/>
      <c r="AE33" s="1"/>
      <c r="AF33" s="1"/>
      <c r="AH33" s="14"/>
    </row>
    <row r="34" spans="1:34" s="5" customFormat="1" x14ac:dyDescent="0.3">
      <c r="A34" s="5">
        <v>32</v>
      </c>
      <c r="C34" s="8"/>
      <c r="D34" s="8"/>
      <c r="E34" s="13"/>
      <c r="F34" s="8"/>
      <c r="G34" s="8"/>
      <c r="H34" s="3"/>
      <c r="I34" s="11"/>
      <c r="J34" s="8"/>
      <c r="K34" s="6"/>
      <c r="L34" s="15"/>
      <c r="M34" s="3"/>
      <c r="N34" s="11"/>
      <c r="O34" s="8"/>
      <c r="P34" s="6"/>
      <c r="Q34" s="15"/>
      <c r="R34" s="3"/>
      <c r="S34" s="11"/>
      <c r="T34" s="8"/>
      <c r="U34" s="6"/>
      <c r="V34" s="15"/>
      <c r="W34" s="3"/>
      <c r="X34" s="11"/>
      <c r="Y34" s="8"/>
      <c r="Z34" s="6"/>
      <c r="AA34" s="15"/>
      <c r="AB34" s="3"/>
      <c r="AC34" s="11"/>
      <c r="AD34" s="8"/>
      <c r="AE34" s="6"/>
      <c r="AF34" s="6"/>
      <c r="AG34" s="3"/>
      <c r="AH34" s="15"/>
    </row>
    <row r="35" spans="1:34" x14ac:dyDescent="0.3">
      <c r="A35">
        <v>33</v>
      </c>
      <c r="I35" s="9"/>
      <c r="K35" s="1"/>
      <c r="L35" s="14"/>
      <c r="N35" s="9"/>
      <c r="P35" s="1"/>
      <c r="Q35" s="14"/>
      <c r="S35" s="9"/>
      <c r="U35" s="1"/>
      <c r="V35" s="14"/>
      <c r="X35" s="9"/>
      <c r="Z35" s="1"/>
      <c r="AA35" s="14"/>
      <c r="AC35" s="9"/>
      <c r="AE35" s="1"/>
      <c r="AF35" s="1"/>
      <c r="AH35" s="14"/>
    </row>
    <row r="36" spans="1:34" s="5" customFormat="1" x14ac:dyDescent="0.3">
      <c r="A36" s="5">
        <v>34</v>
      </c>
      <c r="C36" s="8"/>
      <c r="D36" s="8"/>
      <c r="E36" s="13"/>
      <c r="F36" s="8"/>
      <c r="G36" s="8"/>
      <c r="H36" s="3"/>
      <c r="I36" s="11"/>
      <c r="J36" s="8"/>
      <c r="K36" s="6"/>
      <c r="L36" s="15"/>
      <c r="M36" s="3"/>
      <c r="N36" s="11"/>
      <c r="O36" s="8"/>
      <c r="P36" s="6"/>
      <c r="Q36" s="15"/>
      <c r="R36" s="3"/>
      <c r="S36" s="11"/>
      <c r="T36" s="8"/>
      <c r="U36" s="6"/>
      <c r="V36" s="15"/>
      <c r="W36" s="3"/>
      <c r="X36" s="11"/>
      <c r="Y36" s="8"/>
      <c r="Z36" s="6"/>
      <c r="AA36" s="15"/>
      <c r="AB36" s="3"/>
      <c r="AC36" s="11"/>
      <c r="AD36" s="8"/>
      <c r="AE36" s="6"/>
      <c r="AF36" s="6"/>
      <c r="AG36" s="3"/>
      <c r="AH36" s="15"/>
    </row>
    <row r="37" spans="1:34" x14ac:dyDescent="0.3">
      <c r="A37">
        <v>35</v>
      </c>
      <c r="I37" s="9"/>
      <c r="K37" s="1"/>
      <c r="L37" s="14"/>
      <c r="N37" s="9"/>
      <c r="P37" s="1"/>
      <c r="Q37" s="14"/>
      <c r="S37" s="9"/>
      <c r="U37" s="1"/>
      <c r="V37" s="14"/>
      <c r="X37" s="9"/>
      <c r="Z37" s="1"/>
      <c r="AA37" s="14"/>
      <c r="AC37" s="9"/>
      <c r="AE37" s="1"/>
      <c r="AF37" s="1"/>
      <c r="AH37" s="14"/>
    </row>
    <row r="38" spans="1:34" s="5" customFormat="1" x14ac:dyDescent="0.3">
      <c r="A38" s="5">
        <v>36</v>
      </c>
      <c r="C38" s="8"/>
      <c r="D38" s="8"/>
      <c r="E38" s="13"/>
      <c r="F38" s="8"/>
      <c r="G38" s="8"/>
      <c r="H38" s="3"/>
      <c r="I38" s="11"/>
      <c r="J38" s="8"/>
      <c r="K38" s="6"/>
      <c r="L38" s="15"/>
      <c r="M38" s="3"/>
      <c r="N38" s="11"/>
      <c r="O38" s="8"/>
      <c r="P38" s="6"/>
      <c r="Q38" s="15"/>
      <c r="R38" s="3"/>
      <c r="S38" s="11"/>
      <c r="T38" s="8"/>
      <c r="U38" s="6"/>
      <c r="V38" s="15"/>
      <c r="W38" s="3"/>
      <c r="X38" s="11"/>
      <c r="Y38" s="8"/>
      <c r="Z38" s="6"/>
      <c r="AA38" s="15"/>
      <c r="AB38" s="3"/>
      <c r="AC38" s="11"/>
      <c r="AD38" s="8"/>
      <c r="AE38" s="6"/>
      <c r="AF38" s="6"/>
      <c r="AG38" s="3"/>
      <c r="AH38" s="15"/>
    </row>
    <row r="39" spans="1:34" x14ac:dyDescent="0.3">
      <c r="A39">
        <v>37</v>
      </c>
      <c r="I39" s="9"/>
      <c r="K39" s="1"/>
      <c r="L39" s="14"/>
      <c r="N39" s="9"/>
      <c r="P39" s="1"/>
      <c r="Q39" s="14"/>
      <c r="S39" s="9"/>
      <c r="U39" s="1"/>
      <c r="V39" s="14"/>
      <c r="X39" s="9"/>
      <c r="Z39" s="1"/>
      <c r="AA39" s="14"/>
      <c r="AC39" s="9"/>
      <c r="AE39" s="1"/>
      <c r="AF39" s="1"/>
      <c r="AH39" s="14"/>
    </row>
    <row r="40" spans="1:34" s="5" customFormat="1" x14ac:dyDescent="0.3">
      <c r="A40" s="5">
        <v>38</v>
      </c>
      <c r="C40" s="8"/>
      <c r="D40" s="8"/>
      <c r="E40" s="13"/>
      <c r="F40" s="8"/>
      <c r="G40" s="8"/>
      <c r="H40" s="3"/>
      <c r="I40" s="11"/>
      <c r="J40" s="8"/>
      <c r="K40" s="6"/>
      <c r="L40" s="15"/>
      <c r="M40" s="3"/>
      <c r="N40" s="11"/>
      <c r="O40" s="8"/>
      <c r="P40" s="6"/>
      <c r="Q40" s="15"/>
      <c r="R40" s="3"/>
      <c r="S40" s="11"/>
      <c r="T40" s="8"/>
      <c r="U40" s="6"/>
      <c r="V40" s="15"/>
      <c r="W40" s="3"/>
      <c r="X40" s="11"/>
      <c r="Y40" s="8"/>
      <c r="Z40" s="6"/>
      <c r="AA40" s="15"/>
      <c r="AB40" s="3"/>
      <c r="AC40" s="11"/>
      <c r="AD40" s="8"/>
      <c r="AE40" s="6"/>
      <c r="AF40" s="6"/>
      <c r="AG40" s="3"/>
      <c r="AH40" s="15"/>
    </row>
    <row r="41" spans="1:34" x14ac:dyDescent="0.3">
      <c r="A41">
        <v>39</v>
      </c>
      <c r="I41" s="9"/>
      <c r="K41" s="1"/>
      <c r="L41" s="14"/>
      <c r="N41" s="9"/>
      <c r="P41" s="1"/>
      <c r="Q41" s="14"/>
      <c r="S41" s="9"/>
      <c r="U41" s="1"/>
      <c r="V41" s="14"/>
      <c r="X41" s="9"/>
      <c r="Z41" s="1"/>
      <c r="AA41" s="14"/>
      <c r="AC41" s="9"/>
      <c r="AE41" s="1"/>
      <c r="AF41" s="1"/>
      <c r="AH41" s="14"/>
    </row>
    <row r="42" spans="1:34" s="5" customFormat="1" x14ac:dyDescent="0.3">
      <c r="A42" s="5">
        <v>40</v>
      </c>
      <c r="C42" s="8"/>
      <c r="D42" s="8"/>
      <c r="E42" s="13"/>
      <c r="F42" s="8"/>
      <c r="G42" s="8"/>
      <c r="H42" s="3"/>
      <c r="I42" s="11"/>
      <c r="J42" s="8"/>
      <c r="K42" s="6"/>
      <c r="L42" s="15"/>
      <c r="M42" s="3"/>
      <c r="N42" s="11"/>
      <c r="O42" s="8"/>
      <c r="P42" s="6"/>
      <c r="Q42" s="15"/>
      <c r="R42" s="3"/>
      <c r="S42" s="11"/>
      <c r="T42" s="8"/>
      <c r="U42" s="6"/>
      <c r="V42" s="15"/>
      <c r="W42" s="3"/>
      <c r="X42" s="11"/>
      <c r="Y42" s="8"/>
      <c r="Z42" s="6"/>
      <c r="AA42" s="15"/>
      <c r="AB42" s="3"/>
      <c r="AC42" s="11"/>
      <c r="AD42" s="8"/>
      <c r="AE42" s="6"/>
      <c r="AF42" s="6"/>
      <c r="AG42" s="3"/>
      <c r="AH42" s="15"/>
    </row>
    <row r="43" spans="1:34" x14ac:dyDescent="0.3">
      <c r="A43">
        <v>41</v>
      </c>
      <c r="I43" s="9"/>
      <c r="K43" s="1"/>
      <c r="L43" s="14"/>
      <c r="N43" s="9"/>
      <c r="P43" s="1"/>
      <c r="Q43" s="14"/>
      <c r="S43" s="9"/>
      <c r="U43" s="1"/>
      <c r="V43" s="14"/>
      <c r="X43" s="9"/>
      <c r="Z43" s="1"/>
      <c r="AA43" s="14"/>
      <c r="AC43" s="9"/>
      <c r="AE43" s="1"/>
      <c r="AF43" s="1"/>
      <c r="AH43" s="14"/>
    </row>
    <row r="44" spans="1:34" s="5" customFormat="1" x14ac:dyDescent="0.3">
      <c r="A44" s="5">
        <v>42</v>
      </c>
      <c r="C44" s="8"/>
      <c r="D44" s="8"/>
      <c r="E44" s="13"/>
      <c r="F44" s="8"/>
      <c r="G44" s="8"/>
      <c r="H44" s="3"/>
      <c r="I44" s="11"/>
      <c r="J44" s="8"/>
      <c r="K44" s="6"/>
      <c r="L44" s="15"/>
      <c r="M44" s="3"/>
      <c r="N44" s="11"/>
      <c r="O44" s="8"/>
      <c r="P44" s="6"/>
      <c r="Q44" s="15"/>
      <c r="R44" s="3"/>
      <c r="S44" s="11"/>
      <c r="T44" s="8"/>
      <c r="U44" s="6"/>
      <c r="V44" s="15"/>
      <c r="W44" s="3"/>
      <c r="X44" s="11"/>
      <c r="Y44" s="8"/>
      <c r="Z44" s="6"/>
      <c r="AA44" s="15"/>
      <c r="AB44" s="3"/>
      <c r="AC44" s="11"/>
      <c r="AD44" s="8"/>
      <c r="AE44" s="6"/>
      <c r="AF44" s="6"/>
      <c r="AG44" s="3"/>
      <c r="AH44" s="15"/>
    </row>
    <row r="45" spans="1:34" x14ac:dyDescent="0.3">
      <c r="A45">
        <v>43</v>
      </c>
      <c r="I45" s="9"/>
      <c r="K45" s="1"/>
      <c r="L45" s="14"/>
      <c r="N45" s="9"/>
      <c r="P45" s="1"/>
      <c r="Q45" s="14"/>
      <c r="S45" s="9"/>
      <c r="U45" s="1"/>
      <c r="V45" s="14"/>
      <c r="X45" s="9"/>
      <c r="Z45" s="1"/>
      <c r="AA45" s="14"/>
      <c r="AC45" s="9"/>
      <c r="AE45" s="1"/>
      <c r="AF45" s="1"/>
      <c r="AH45" s="14"/>
    </row>
    <row r="46" spans="1:34" s="5" customFormat="1" x14ac:dyDescent="0.3">
      <c r="A46" s="5">
        <v>44</v>
      </c>
      <c r="C46" s="8"/>
      <c r="D46" s="8"/>
      <c r="E46" s="13"/>
      <c r="F46" s="8"/>
      <c r="G46" s="8"/>
      <c r="H46" s="3"/>
      <c r="I46" s="11"/>
      <c r="J46" s="8"/>
      <c r="K46" s="6"/>
      <c r="L46" s="15"/>
      <c r="M46" s="3"/>
      <c r="N46" s="11"/>
      <c r="O46" s="8"/>
      <c r="P46" s="6"/>
      <c r="Q46" s="15"/>
      <c r="R46" s="3"/>
      <c r="S46" s="11"/>
      <c r="T46" s="8"/>
      <c r="U46" s="6"/>
      <c r="V46" s="15"/>
      <c r="W46" s="3"/>
      <c r="X46" s="11"/>
      <c r="Y46" s="8"/>
      <c r="Z46" s="6"/>
      <c r="AA46" s="15"/>
      <c r="AB46" s="3"/>
      <c r="AC46" s="11"/>
      <c r="AD46" s="8"/>
      <c r="AE46" s="6"/>
      <c r="AF46" s="6"/>
      <c r="AG46" s="3"/>
      <c r="AH46" s="15"/>
    </row>
    <row r="47" spans="1:34" x14ac:dyDescent="0.3">
      <c r="A47">
        <v>45</v>
      </c>
      <c r="I47" s="9"/>
      <c r="K47" s="1"/>
      <c r="L47" s="14"/>
      <c r="N47" s="9"/>
      <c r="P47" s="1"/>
      <c r="Q47" s="14"/>
      <c r="S47" s="9"/>
      <c r="U47" s="1"/>
      <c r="V47" s="14"/>
      <c r="X47" s="9"/>
      <c r="Z47" s="1"/>
      <c r="AA47" s="14"/>
      <c r="AC47" s="9"/>
      <c r="AE47" s="1"/>
      <c r="AF47" s="1"/>
      <c r="AH47" s="14"/>
    </row>
    <row r="48" spans="1:34" s="5" customFormat="1" x14ac:dyDescent="0.3">
      <c r="A48" s="5">
        <v>46</v>
      </c>
      <c r="C48" s="8"/>
      <c r="D48" s="8"/>
      <c r="E48" s="13"/>
      <c r="F48" s="8"/>
      <c r="G48" s="8"/>
      <c r="H48" s="3"/>
      <c r="I48" s="11"/>
      <c r="J48" s="8"/>
      <c r="K48" s="6"/>
      <c r="L48" s="15"/>
      <c r="M48" s="3"/>
      <c r="N48" s="11"/>
      <c r="O48" s="8"/>
      <c r="P48" s="6"/>
      <c r="Q48" s="15"/>
      <c r="R48" s="3"/>
      <c r="S48" s="11"/>
      <c r="T48" s="8"/>
      <c r="U48" s="6"/>
      <c r="V48" s="15"/>
      <c r="W48" s="3"/>
      <c r="X48" s="11"/>
      <c r="Y48" s="8"/>
      <c r="Z48" s="6"/>
      <c r="AA48" s="15"/>
      <c r="AB48" s="3"/>
      <c r="AC48" s="11"/>
      <c r="AD48" s="8"/>
      <c r="AE48" s="6"/>
      <c r="AF48" s="6"/>
      <c r="AG48" s="3"/>
      <c r="AH48" s="15"/>
    </row>
    <row r="49" spans="1:34" x14ac:dyDescent="0.3">
      <c r="A49">
        <v>47</v>
      </c>
      <c r="I49" s="9"/>
      <c r="K49" s="1"/>
      <c r="L49" s="14"/>
      <c r="N49" s="9"/>
      <c r="P49" s="1"/>
      <c r="Q49" s="14"/>
      <c r="S49" s="9"/>
      <c r="U49" s="1"/>
      <c r="V49" s="14"/>
      <c r="X49" s="9"/>
      <c r="Z49" s="1"/>
      <c r="AA49" s="14"/>
      <c r="AC49" s="9"/>
      <c r="AE49" s="1"/>
      <c r="AF49" s="1"/>
      <c r="AH49" s="14"/>
    </row>
    <row r="50" spans="1:34" s="5" customFormat="1" x14ac:dyDescent="0.3">
      <c r="A50" s="5">
        <v>48</v>
      </c>
      <c r="C50" s="8"/>
      <c r="D50" s="8"/>
      <c r="E50" s="13"/>
      <c r="F50" s="8"/>
      <c r="G50" s="8"/>
      <c r="H50" s="3"/>
      <c r="I50" s="11"/>
      <c r="J50" s="8"/>
      <c r="K50" s="6"/>
      <c r="L50" s="15"/>
      <c r="M50" s="3"/>
      <c r="N50" s="11"/>
      <c r="O50" s="8"/>
      <c r="P50" s="6"/>
      <c r="Q50" s="15"/>
      <c r="R50" s="3"/>
      <c r="S50" s="11"/>
      <c r="T50" s="8"/>
      <c r="U50" s="6"/>
      <c r="V50" s="15"/>
      <c r="W50" s="3"/>
      <c r="X50" s="11"/>
      <c r="Y50" s="8"/>
      <c r="Z50" s="6"/>
      <c r="AA50" s="15"/>
      <c r="AB50" s="3"/>
      <c r="AC50" s="11"/>
      <c r="AD50" s="8"/>
      <c r="AE50" s="6"/>
      <c r="AF50" s="6"/>
      <c r="AG50" s="3"/>
      <c r="AH50" s="15"/>
    </row>
    <row r="51" spans="1:34" x14ac:dyDescent="0.3">
      <c r="A51">
        <v>49</v>
      </c>
      <c r="I51" s="9"/>
      <c r="K51" s="1"/>
      <c r="L51" s="14"/>
      <c r="N51" s="9"/>
      <c r="P51" s="1"/>
      <c r="Q51" s="14"/>
      <c r="S51" s="9"/>
      <c r="U51" s="1"/>
      <c r="V51" s="14"/>
      <c r="X51" s="9"/>
      <c r="Z51" s="1"/>
      <c r="AA51" s="14"/>
      <c r="AC51" s="9"/>
      <c r="AE51" s="1"/>
      <c r="AF51" s="1"/>
      <c r="AH51" s="14"/>
    </row>
    <row r="52" spans="1:34" s="5" customFormat="1" x14ac:dyDescent="0.3">
      <c r="A52" s="5">
        <v>50</v>
      </c>
      <c r="C52" s="8"/>
      <c r="D52" s="8"/>
      <c r="E52" s="13"/>
      <c r="F52" s="8"/>
      <c r="G52" s="8"/>
      <c r="H52" s="3"/>
      <c r="I52" s="11"/>
      <c r="J52" s="8"/>
      <c r="K52" s="6"/>
      <c r="L52" s="15"/>
      <c r="M52" s="3"/>
      <c r="N52" s="11"/>
      <c r="O52" s="8"/>
      <c r="P52" s="6"/>
      <c r="Q52" s="15"/>
      <c r="R52" s="3"/>
      <c r="S52" s="11"/>
      <c r="T52" s="8"/>
      <c r="U52" s="6"/>
      <c r="V52" s="15"/>
      <c r="W52" s="3"/>
      <c r="X52" s="11"/>
      <c r="Y52" s="8"/>
      <c r="Z52" s="6"/>
      <c r="AA52" s="15"/>
      <c r="AB52" s="3"/>
      <c r="AC52" s="11"/>
      <c r="AD52" s="8"/>
      <c r="AE52" s="6"/>
      <c r="AF52" s="6"/>
      <c r="AG52" s="3"/>
      <c r="AH52" s="15"/>
    </row>
  </sheetData>
  <sheetProtection sheet="1" objects="1" scenarios="1"/>
  <mergeCells count="1">
    <mergeCell ref="A1:AI1"/>
  </mergeCells>
  <dataValidations disablePrompts="1" count="1">
    <dataValidation allowBlank="1" showInputMessage="1" showErrorMessage="1" promptTitle="Não Mexer" prompt="NÂO MEXER" sqref="K3:L52 P3:P52 U3:U52 Z3:Z52 AE3:AE52" xr:uid="{5A50E06D-5E4E-45B4-9D29-1DC48F2DFB9F}"/>
  </dataValidations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790FBD7A-1FAF-4302-B0E7-0902D6835062}">
          <x14:formula1>
            <xm:f>Classes!$A$2:$A$7</xm:f>
          </x14:formula1>
          <xm:sqref>E3:E52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CE47D-E66E-400F-BC01-93FE9E60DD9B}">
  <dimension ref="A1:AJ52"/>
  <sheetViews>
    <sheetView tabSelected="1" zoomScale="66" zoomScaleNormal="66" workbookViewId="0">
      <pane ySplit="2" topLeftCell="A16" activePane="bottomLeft" state="frozen"/>
      <selection pane="bottomLeft" activeCell="AL3" sqref="AL3"/>
    </sheetView>
  </sheetViews>
  <sheetFormatPr defaultRowHeight="14.4" x14ac:dyDescent="0.3"/>
  <cols>
    <col min="1" max="1" width="16.21875" bestFit="1" customWidth="1"/>
    <col min="3" max="3" width="24.33203125" style="10" bestFit="1" customWidth="1"/>
    <col min="4" max="4" width="22.88671875" style="10" customWidth="1"/>
    <col min="5" max="5" width="34.33203125" style="12" customWidth="1"/>
    <col min="6" max="6" width="13.77734375" style="10" hidden="1" customWidth="1"/>
    <col min="7" max="7" width="16.21875" style="10" hidden="1" customWidth="1"/>
    <col min="8" max="8" width="3.109375" style="3" customWidth="1"/>
    <col min="9" max="9" width="11.33203125" style="10" customWidth="1"/>
    <col min="10" max="10" width="11.33203125" style="10" hidden="1" customWidth="1"/>
    <col min="11" max="11" width="11.33203125" customWidth="1"/>
    <col min="12" max="12" width="11.33203125" style="2" customWidth="1"/>
    <col min="13" max="13" width="3" style="3" customWidth="1"/>
    <col min="14" max="14" width="11.88671875" style="10" customWidth="1"/>
    <col min="15" max="15" width="11.88671875" style="10" hidden="1" customWidth="1"/>
    <col min="16" max="16" width="11.33203125" customWidth="1"/>
    <col min="17" max="17" width="11.44140625" style="2" bestFit="1" customWidth="1"/>
    <col min="18" max="18" width="3" style="3" customWidth="1"/>
    <col min="19" max="19" width="11.77734375" style="10" bestFit="1" customWidth="1"/>
    <col min="20" max="20" width="0" style="10" hidden="1" customWidth="1"/>
    <col min="21" max="21" width="11.33203125" customWidth="1"/>
    <col min="22" max="22" width="11.44140625" style="2" bestFit="1" customWidth="1"/>
    <col min="23" max="23" width="3" style="3" customWidth="1"/>
    <col min="24" max="24" width="11.77734375" style="10" bestFit="1" customWidth="1"/>
    <col min="25" max="25" width="6.33203125" style="10" hidden="1" customWidth="1"/>
    <col min="26" max="26" width="11.33203125" customWidth="1"/>
    <col min="27" max="27" width="11.44140625" style="2" bestFit="1" customWidth="1"/>
    <col min="28" max="28" width="3.109375" style="3" customWidth="1"/>
    <col min="29" max="29" width="11.77734375" style="10" bestFit="1" customWidth="1"/>
    <col min="30" max="30" width="0" style="10" hidden="1" customWidth="1"/>
    <col min="31" max="31" width="11.33203125" customWidth="1"/>
    <col min="32" max="32" width="11.44140625" bestFit="1" customWidth="1"/>
    <col min="33" max="33" width="3" style="3" customWidth="1"/>
    <col min="34" max="34" width="0.5546875" style="2" hidden="1" customWidth="1"/>
    <col min="35" max="35" width="13" bestFit="1" customWidth="1"/>
  </cols>
  <sheetData>
    <row r="1" spans="1:36" ht="61.2" x14ac:dyDescent="1.1000000000000001">
      <c r="A1" s="25" t="s">
        <v>103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1:36" s="21" customFormat="1" ht="31.2" customHeight="1" x14ac:dyDescent="0.3">
      <c r="A2" s="18" t="s">
        <v>95</v>
      </c>
      <c r="B2" s="18" t="s">
        <v>8</v>
      </c>
      <c r="C2" s="18" t="s">
        <v>1</v>
      </c>
      <c r="D2" s="18" t="s">
        <v>9</v>
      </c>
      <c r="E2" s="19" t="s">
        <v>0</v>
      </c>
      <c r="F2" s="18" t="s">
        <v>0</v>
      </c>
      <c r="G2" s="18" t="s">
        <v>10</v>
      </c>
      <c r="H2" s="16"/>
      <c r="I2" s="19" t="s">
        <v>11</v>
      </c>
      <c r="J2" s="19" t="s">
        <v>26</v>
      </c>
      <c r="K2" s="19" t="s">
        <v>40</v>
      </c>
      <c r="L2" s="19" t="s">
        <v>34</v>
      </c>
      <c r="M2" s="17"/>
      <c r="N2" s="19" t="s">
        <v>12</v>
      </c>
      <c r="O2" s="19" t="s">
        <v>25</v>
      </c>
      <c r="P2" s="19" t="s">
        <v>41</v>
      </c>
      <c r="Q2" s="19" t="s">
        <v>33</v>
      </c>
      <c r="R2" s="17"/>
      <c r="S2" s="19" t="s">
        <v>13</v>
      </c>
      <c r="T2" s="19" t="s">
        <v>27</v>
      </c>
      <c r="U2" s="19" t="s">
        <v>42</v>
      </c>
      <c r="V2" s="19" t="s">
        <v>32</v>
      </c>
      <c r="W2" s="17"/>
      <c r="X2" s="19" t="s">
        <v>14</v>
      </c>
      <c r="Y2" s="19" t="s">
        <v>28</v>
      </c>
      <c r="Z2" s="19" t="s">
        <v>43</v>
      </c>
      <c r="AA2" s="19" t="s">
        <v>31</v>
      </c>
      <c r="AB2" s="17"/>
      <c r="AC2" s="19" t="s">
        <v>15</v>
      </c>
      <c r="AD2" s="19" t="s">
        <v>29</v>
      </c>
      <c r="AE2" s="19" t="s">
        <v>44</v>
      </c>
      <c r="AF2" s="19" t="s">
        <v>30</v>
      </c>
      <c r="AG2" s="4"/>
      <c r="AH2" s="19" t="s">
        <v>16</v>
      </c>
      <c r="AI2" s="19" t="s">
        <v>94</v>
      </c>
      <c r="AJ2" s="20"/>
    </row>
    <row r="3" spans="1:36" ht="28.8" x14ac:dyDescent="0.3">
      <c r="A3">
        <v>1</v>
      </c>
      <c r="B3" cm="1">
        <f t="array" ref="B3:AI52">_xlfn._xlws.SORT(Geral!A2:AH51,34,1)</f>
        <v>19</v>
      </c>
      <c r="C3" s="10" t="str">
        <v>JORGE ALMEIDA</v>
      </c>
      <c r="D3" s="10" t="str">
        <v>POLO</v>
      </c>
      <c r="E3" s="12" t="str">
        <v>Protótipos-Tração á Frente</v>
      </c>
      <c r="F3" s="10" t="str">
        <v>Protótipos</v>
      </c>
      <c r="G3" s="10" t="str">
        <v>Tração á Frente</v>
      </c>
      <c r="H3" s="3">
        <v>0</v>
      </c>
      <c r="I3" s="9">
        <v>5.0173611111111111E-4</v>
      </c>
      <c r="J3" s="7">
        <v>0</v>
      </c>
      <c r="K3" s="1">
        <v>0</v>
      </c>
      <c r="L3" s="14">
        <v>5.0173611111111111E-4</v>
      </c>
      <c r="M3" s="3">
        <v>0</v>
      </c>
      <c r="N3" s="9">
        <v>5.1018518518518513E-4</v>
      </c>
      <c r="O3" s="7">
        <v>1</v>
      </c>
      <c r="P3" s="1">
        <v>1.1574074074074075E-4</v>
      </c>
      <c r="Q3" s="14">
        <v>6.2592592592592582E-4</v>
      </c>
      <c r="R3" s="3">
        <v>0</v>
      </c>
      <c r="S3" s="9">
        <v>4.9166666666666662E-4</v>
      </c>
      <c r="T3" s="7">
        <v>0</v>
      </c>
      <c r="U3" s="1">
        <v>0</v>
      </c>
      <c r="V3" s="14">
        <v>4.9166666666666662E-4</v>
      </c>
      <c r="W3" s="3">
        <v>0</v>
      </c>
      <c r="X3" s="9">
        <v>4.8599537037037036E-4</v>
      </c>
      <c r="Y3" s="7">
        <v>0</v>
      </c>
      <c r="Z3" s="1">
        <v>0</v>
      </c>
      <c r="AA3" s="14">
        <v>4.8599537037037036E-4</v>
      </c>
      <c r="AB3" s="3">
        <v>0</v>
      </c>
      <c r="AC3" s="9" t="str">
        <v>DSQ</v>
      </c>
      <c r="AD3" s="7" t="str">
        <v>DSQ</v>
      </c>
      <c r="AE3" s="1">
        <v>2.0833333333333333E-3</v>
      </c>
      <c r="AF3" s="1">
        <v>2.0833333333333333E-3</v>
      </c>
      <c r="AG3" s="3">
        <v>0</v>
      </c>
      <c r="AH3" s="14">
        <v>4.1886574074074066E-3</v>
      </c>
      <c r="AI3" s="14">
        <v>4.8599537037037036E-4</v>
      </c>
    </row>
    <row r="4" spans="1:36" s="5" customFormat="1" ht="33" customHeight="1" x14ac:dyDescent="0.3">
      <c r="A4" s="5">
        <v>2</v>
      </c>
      <c r="B4" s="5">
        <v>23</v>
      </c>
      <c r="C4" s="8" t="str">
        <v>TIAGO MATEUS</v>
      </c>
      <c r="D4" s="8">
        <v>0</v>
      </c>
      <c r="E4" s="13" t="str">
        <v>Protótipos-Tração Atrás</v>
      </c>
      <c r="F4" s="8" t="str">
        <v>Protótipos</v>
      </c>
      <c r="G4" s="8" t="str">
        <v>Tração Atrás</v>
      </c>
      <c r="H4" s="3">
        <v>0</v>
      </c>
      <c r="I4" s="11">
        <v>5.1249999999999993E-4</v>
      </c>
      <c r="J4" s="8">
        <v>0</v>
      </c>
      <c r="K4" s="6">
        <v>0</v>
      </c>
      <c r="L4" s="15">
        <v>5.1249999999999993E-4</v>
      </c>
      <c r="M4" s="3">
        <v>0</v>
      </c>
      <c r="N4" s="11">
        <v>5.0208333333333333E-4</v>
      </c>
      <c r="O4" s="8">
        <v>0</v>
      </c>
      <c r="P4" s="6">
        <v>0</v>
      </c>
      <c r="Q4" s="15">
        <v>5.0208333333333333E-4</v>
      </c>
      <c r="R4" s="3">
        <v>0</v>
      </c>
      <c r="S4" s="11">
        <v>5.0185185185185185E-4</v>
      </c>
      <c r="T4" s="8">
        <v>0</v>
      </c>
      <c r="U4" s="6">
        <v>0</v>
      </c>
      <c r="V4" s="15">
        <v>5.0185185185185185E-4</v>
      </c>
      <c r="W4" s="3">
        <v>0</v>
      </c>
      <c r="X4" s="11" t="str">
        <v>DSQ</v>
      </c>
      <c r="Y4" s="8" t="str">
        <v>DSQ</v>
      </c>
      <c r="Z4" s="6">
        <v>2.0833333333333333E-3</v>
      </c>
      <c r="AA4" s="15">
        <v>2.0833333333333333E-3</v>
      </c>
      <c r="AB4" s="3">
        <v>0</v>
      </c>
      <c r="AC4" s="11">
        <v>4.936342592592592E-4</v>
      </c>
      <c r="AD4" s="8">
        <v>0</v>
      </c>
      <c r="AE4" s="6">
        <v>0</v>
      </c>
      <c r="AF4" s="6">
        <v>4.936342592592592E-4</v>
      </c>
      <c r="AG4" s="3">
        <v>0</v>
      </c>
      <c r="AH4" s="15">
        <v>4.0934027777777774E-3</v>
      </c>
      <c r="AI4" s="15">
        <v>4.936342592592592E-4</v>
      </c>
    </row>
    <row r="5" spans="1:36" ht="31.8" customHeight="1" x14ac:dyDescent="0.3">
      <c r="A5">
        <v>3</v>
      </c>
      <c r="B5">
        <v>12</v>
      </c>
      <c r="C5" s="10" t="str">
        <v>NELSON AGUIAR</v>
      </c>
      <c r="D5" s="10" t="str">
        <v>PEUGEOT</v>
      </c>
      <c r="E5" s="12" t="str">
        <v>Protótipos-Tração á Frente</v>
      </c>
      <c r="F5" s="10" t="str">
        <v>Protótipos</v>
      </c>
      <c r="G5" s="10" t="str">
        <v>Tração á Frente</v>
      </c>
      <c r="H5" s="3">
        <v>0</v>
      </c>
      <c r="I5" s="9">
        <v>5.2222222222222221E-4</v>
      </c>
      <c r="J5" s="9">
        <v>0</v>
      </c>
      <c r="K5" s="1">
        <v>0</v>
      </c>
      <c r="L5" s="14">
        <v>5.2222222222222221E-4</v>
      </c>
      <c r="M5" s="3">
        <v>0</v>
      </c>
      <c r="N5" s="9">
        <v>5.1087962962962957E-4</v>
      </c>
      <c r="O5" s="9">
        <v>1</v>
      </c>
      <c r="P5" s="1">
        <v>1.1574074074074075E-4</v>
      </c>
      <c r="Q5" s="14">
        <v>6.2662037037037027E-4</v>
      </c>
      <c r="R5" s="3">
        <v>0</v>
      </c>
      <c r="S5" s="9">
        <v>5.1967592592592593E-4</v>
      </c>
      <c r="T5" s="9">
        <v>0</v>
      </c>
      <c r="U5" s="1">
        <v>0</v>
      </c>
      <c r="V5" s="14">
        <v>5.1967592592592593E-4</v>
      </c>
      <c r="W5" s="3">
        <v>0</v>
      </c>
      <c r="X5" s="9">
        <v>5.0821759259259266E-4</v>
      </c>
      <c r="Y5" s="9">
        <v>0</v>
      </c>
      <c r="Z5" s="1">
        <v>0</v>
      </c>
      <c r="AA5" s="14">
        <v>5.0821759259259266E-4</v>
      </c>
      <c r="AB5" s="3">
        <v>0</v>
      </c>
      <c r="AC5" s="9" t="str">
        <v>DSQ</v>
      </c>
      <c r="AD5" s="9">
        <v>0</v>
      </c>
      <c r="AE5" s="1">
        <v>0</v>
      </c>
      <c r="AF5" s="1">
        <v>2.0833333333333333E-3</v>
      </c>
      <c r="AG5" s="3">
        <v>0</v>
      </c>
      <c r="AH5" s="14">
        <v>4.2600694444444448E-3</v>
      </c>
      <c r="AI5" s="14">
        <v>5.0821759259259266E-4</v>
      </c>
    </row>
    <row r="6" spans="1:36" s="5" customFormat="1" ht="46.2" customHeight="1" x14ac:dyDescent="0.3">
      <c r="A6" s="5">
        <v>4</v>
      </c>
      <c r="B6" s="5">
        <v>22</v>
      </c>
      <c r="C6" s="8" t="str">
        <v>ANTÓNIO ALEXANDRE</v>
      </c>
      <c r="D6" s="8" t="str">
        <v>MINI</v>
      </c>
      <c r="E6" s="13" t="str">
        <v>Protótipos-Tração á Frente</v>
      </c>
      <c r="F6" s="8" t="str">
        <v>Protótipos</v>
      </c>
      <c r="G6" s="8" t="str">
        <v>Tração á Frente</v>
      </c>
      <c r="H6" s="3">
        <v>0</v>
      </c>
      <c r="I6" s="11" t="str">
        <v>DSQ</v>
      </c>
      <c r="J6" s="8" t="str">
        <v>DSQ</v>
      </c>
      <c r="K6" s="6">
        <v>2.0833333333333333E-3</v>
      </c>
      <c r="L6" s="15">
        <v>2.0833333333333333E-3</v>
      </c>
      <c r="M6" s="3">
        <v>0</v>
      </c>
      <c r="N6" s="11">
        <v>5.2638888888888885E-4</v>
      </c>
      <c r="O6" s="8">
        <v>0</v>
      </c>
      <c r="P6" s="6">
        <v>0</v>
      </c>
      <c r="Q6" s="15">
        <v>5.2638888888888885E-4</v>
      </c>
      <c r="R6" s="3">
        <v>0</v>
      </c>
      <c r="S6" s="11">
        <v>5.2037037037037037E-4</v>
      </c>
      <c r="T6" s="8">
        <v>0</v>
      </c>
      <c r="U6" s="6">
        <v>0</v>
      </c>
      <c r="V6" s="15">
        <v>5.2037037037037037E-4</v>
      </c>
      <c r="W6" s="3">
        <v>0</v>
      </c>
      <c r="X6" s="11">
        <v>5.1342592592592586E-4</v>
      </c>
      <c r="Y6" s="8">
        <v>0</v>
      </c>
      <c r="Z6" s="6">
        <v>0</v>
      </c>
      <c r="AA6" s="15">
        <v>5.1342592592592586E-4</v>
      </c>
      <c r="AB6" s="3">
        <v>0</v>
      </c>
      <c r="AC6" s="11" t="str">
        <v>DSQ</v>
      </c>
      <c r="AD6" s="8" t="str">
        <v>DSQ</v>
      </c>
      <c r="AE6" s="6">
        <v>2.0833333333333333E-3</v>
      </c>
      <c r="AF6" s="6">
        <v>2.0833333333333333E-3</v>
      </c>
      <c r="AG6" s="3">
        <v>0</v>
      </c>
      <c r="AH6" s="15">
        <v>5.726851851851851E-3</v>
      </c>
      <c r="AI6" s="15">
        <v>5.1342592592592586E-4</v>
      </c>
    </row>
    <row r="7" spans="1:36" ht="47.4" customHeight="1" x14ac:dyDescent="0.3">
      <c r="A7">
        <v>5</v>
      </c>
      <c r="B7">
        <v>8</v>
      </c>
      <c r="C7" s="10" t="str">
        <v>ALEXANDRE TOMÁS</v>
      </c>
      <c r="D7" s="10" t="str">
        <v>POLO</v>
      </c>
      <c r="E7" s="12" t="str">
        <v>Protótipos-Tração á Frente</v>
      </c>
      <c r="F7" s="10" t="str">
        <v>Protótipos</v>
      </c>
      <c r="G7" s="10" t="str">
        <v>Tração á Frente</v>
      </c>
      <c r="H7" s="3">
        <v>0</v>
      </c>
      <c r="I7" s="9">
        <v>5.3657407407407408E-4</v>
      </c>
      <c r="J7" s="10">
        <v>0</v>
      </c>
      <c r="K7" s="1">
        <v>0</v>
      </c>
      <c r="L7" s="14">
        <v>5.3657407407407408E-4</v>
      </c>
      <c r="M7" s="3">
        <v>0</v>
      </c>
      <c r="N7" s="9">
        <v>5.2060185185185185E-4</v>
      </c>
      <c r="O7" s="10">
        <v>0</v>
      </c>
      <c r="P7" s="1">
        <v>0</v>
      </c>
      <c r="Q7" s="14">
        <v>5.2060185185185185E-4</v>
      </c>
      <c r="R7" s="3">
        <v>0</v>
      </c>
      <c r="S7" s="9">
        <v>5.2696759259259255E-4</v>
      </c>
      <c r="T7" s="10">
        <v>0</v>
      </c>
      <c r="U7" s="1">
        <v>0</v>
      </c>
      <c r="V7" s="14">
        <v>5.2696759259259255E-4</v>
      </c>
      <c r="W7" s="3">
        <v>0</v>
      </c>
      <c r="X7" s="9">
        <v>5.2268518518518517E-4</v>
      </c>
      <c r="Y7" s="10">
        <v>0</v>
      </c>
      <c r="Z7" s="1">
        <v>0</v>
      </c>
      <c r="AA7" s="14">
        <v>5.2268518518518517E-4</v>
      </c>
      <c r="AB7" s="3">
        <v>0</v>
      </c>
      <c r="AC7" s="9">
        <v>5.1909722222222223E-4</v>
      </c>
      <c r="AD7" s="10">
        <v>0</v>
      </c>
      <c r="AE7" s="1">
        <v>0</v>
      </c>
      <c r="AF7" s="1">
        <v>5.1909722222222223E-4</v>
      </c>
      <c r="AG7" s="3">
        <v>0</v>
      </c>
      <c r="AH7" s="14">
        <v>2.6259259259259256E-3</v>
      </c>
      <c r="AI7" s="14">
        <v>5.1909722222222223E-4</v>
      </c>
    </row>
    <row r="8" spans="1:36" s="5" customFormat="1" ht="41.4" customHeight="1" x14ac:dyDescent="0.3">
      <c r="A8" s="5">
        <v>6</v>
      </c>
      <c r="B8" s="5">
        <v>3</v>
      </c>
      <c r="C8" s="8" t="str">
        <v>FILIPE AGUIAR</v>
      </c>
      <c r="D8" s="8" t="str">
        <v>PEUGEOT 205</v>
      </c>
      <c r="E8" s="13" t="str">
        <v>Protótipos-Tração á Frente</v>
      </c>
      <c r="F8" s="8" t="str">
        <v>Protótipos</v>
      </c>
      <c r="G8" s="8" t="str">
        <v>Tração á Frente</v>
      </c>
      <c r="H8" s="3">
        <v>0</v>
      </c>
      <c r="I8" s="11">
        <v>5.141203703703703E-4</v>
      </c>
      <c r="J8" s="8">
        <v>2</v>
      </c>
      <c r="K8" s="6">
        <v>2.3148148148148149E-4</v>
      </c>
      <c r="L8" s="15">
        <v>7.4560185185185179E-4</v>
      </c>
      <c r="M8" s="3">
        <v>0</v>
      </c>
      <c r="N8" s="11">
        <v>5.3715277777777778E-4</v>
      </c>
      <c r="O8" s="8">
        <v>0</v>
      </c>
      <c r="P8" s="6">
        <v>0</v>
      </c>
      <c r="Q8" s="15">
        <v>5.3715277777777778E-4</v>
      </c>
      <c r="R8" s="3">
        <v>0</v>
      </c>
      <c r="S8" s="11">
        <v>5.2604166666666663E-4</v>
      </c>
      <c r="T8" s="8">
        <v>0</v>
      </c>
      <c r="U8" s="6">
        <v>0</v>
      </c>
      <c r="V8" s="15">
        <v>5.2604166666666663E-4</v>
      </c>
      <c r="W8" s="3">
        <v>0</v>
      </c>
      <c r="X8" s="11">
        <v>5.4398148148148144E-4</v>
      </c>
      <c r="Y8" s="8">
        <v>0</v>
      </c>
      <c r="Z8" s="6">
        <v>0</v>
      </c>
      <c r="AA8" s="15">
        <v>5.4398148148148144E-4</v>
      </c>
      <c r="AB8" s="3">
        <v>0</v>
      </c>
      <c r="AC8" s="11" t="str">
        <v>DSQ</v>
      </c>
      <c r="AD8" s="8" t="str">
        <v>DSQ</v>
      </c>
      <c r="AE8" s="6">
        <v>2.0833333333333333E-3</v>
      </c>
      <c r="AF8" s="6">
        <v>2.0833333333333333E-3</v>
      </c>
      <c r="AG8" s="3">
        <v>0</v>
      </c>
      <c r="AH8" s="15">
        <v>4.4361111111111112E-3</v>
      </c>
      <c r="AI8" s="15">
        <v>5.2604166666666663E-4</v>
      </c>
    </row>
    <row r="9" spans="1:36" ht="40.200000000000003" customHeight="1" x14ac:dyDescent="0.3">
      <c r="A9">
        <v>7</v>
      </c>
      <c r="B9">
        <v>25</v>
      </c>
      <c r="C9" s="10" t="str">
        <v>ANDRÈ RODRIGUES</v>
      </c>
      <c r="D9" s="10" t="str">
        <v>HONDA S800</v>
      </c>
      <c r="E9" s="12" t="str">
        <v>Transformados-Tração Atrás</v>
      </c>
      <c r="F9" s="10" t="str">
        <v>Transformados</v>
      </c>
      <c r="G9" s="10" t="str">
        <v>Tração Atrás</v>
      </c>
      <c r="H9" s="3">
        <v>0</v>
      </c>
      <c r="I9" s="9">
        <v>5.3773148148148148E-4</v>
      </c>
      <c r="J9" s="10">
        <v>0</v>
      </c>
      <c r="K9" s="1">
        <v>0</v>
      </c>
      <c r="L9" s="14">
        <v>5.3773148148148148E-4</v>
      </c>
      <c r="M9" s="3">
        <v>0</v>
      </c>
      <c r="N9" s="9">
        <v>5.3784722222222222E-4</v>
      </c>
      <c r="O9" s="10">
        <v>0</v>
      </c>
      <c r="P9" s="1">
        <v>0</v>
      </c>
      <c r="Q9" s="14">
        <v>5.3784722222222222E-4</v>
      </c>
      <c r="R9" s="3">
        <v>0</v>
      </c>
      <c r="S9" s="9">
        <v>5.4074074074074072E-4</v>
      </c>
      <c r="T9" s="10">
        <v>0</v>
      </c>
      <c r="U9" s="1">
        <v>0</v>
      </c>
      <c r="V9" s="14">
        <v>5.4074074074074072E-4</v>
      </c>
      <c r="W9" s="3">
        <v>0</v>
      </c>
      <c r="X9" s="9">
        <v>5.2754629629629625E-4</v>
      </c>
      <c r="Y9" s="10">
        <v>0</v>
      </c>
      <c r="Z9" s="1">
        <v>0</v>
      </c>
      <c r="AA9" s="14">
        <v>5.2754629629629625E-4</v>
      </c>
      <c r="AB9" s="3">
        <v>0</v>
      </c>
      <c r="AC9" s="9" t="str">
        <v>DSQ</v>
      </c>
      <c r="AD9" s="10" t="str">
        <v>DSQ</v>
      </c>
      <c r="AE9" s="1">
        <v>2.0833333333333333E-3</v>
      </c>
      <c r="AF9" s="1">
        <v>2.0833333333333333E-3</v>
      </c>
      <c r="AG9" s="3">
        <v>0</v>
      </c>
      <c r="AH9" s="14">
        <v>4.2271990740740742E-3</v>
      </c>
      <c r="AI9" s="14">
        <v>5.2754629629629625E-4</v>
      </c>
    </row>
    <row r="10" spans="1:36" s="5" customFormat="1" ht="41.4" customHeight="1" x14ac:dyDescent="0.3">
      <c r="A10" s="5">
        <v>8</v>
      </c>
      <c r="B10" s="5">
        <v>9</v>
      </c>
      <c r="C10" s="8" t="str">
        <v>ARMANDO SILVA</v>
      </c>
      <c r="D10" s="8" t="str">
        <v>TRANSFORMADO</v>
      </c>
      <c r="E10" s="13" t="str">
        <v>Transformados-Tração Atrás</v>
      </c>
      <c r="F10" s="8" t="str">
        <v>Transformados</v>
      </c>
      <c r="G10" s="8" t="str">
        <v>Tração Atrás</v>
      </c>
      <c r="H10" s="3">
        <v>0</v>
      </c>
      <c r="I10" s="11">
        <v>5.6064814814814812E-4</v>
      </c>
      <c r="J10" s="8">
        <v>0</v>
      </c>
      <c r="K10" s="6">
        <v>0</v>
      </c>
      <c r="L10" s="15">
        <v>5.6064814814814812E-4</v>
      </c>
      <c r="M10" s="3">
        <v>0</v>
      </c>
      <c r="N10" s="11">
        <v>5.479166666666666E-4</v>
      </c>
      <c r="O10" s="8">
        <v>0</v>
      </c>
      <c r="P10" s="6">
        <v>0</v>
      </c>
      <c r="Q10" s="15">
        <v>5.479166666666666E-4</v>
      </c>
      <c r="R10" s="3">
        <v>0</v>
      </c>
      <c r="S10" s="11">
        <v>5.4988425925925918E-4</v>
      </c>
      <c r="T10" s="8">
        <v>0</v>
      </c>
      <c r="U10" s="6">
        <v>0</v>
      </c>
      <c r="V10" s="15">
        <v>5.4988425925925918E-4</v>
      </c>
      <c r="W10" s="3">
        <v>0</v>
      </c>
      <c r="X10" s="11">
        <v>5.450231481481481E-4</v>
      </c>
      <c r="Y10" s="8">
        <v>0</v>
      </c>
      <c r="Z10" s="6">
        <v>0</v>
      </c>
      <c r="AA10" s="15">
        <v>5.450231481481481E-4</v>
      </c>
      <c r="AB10" s="3">
        <v>0</v>
      </c>
      <c r="AC10" s="11">
        <v>5.5451388888888889E-4</v>
      </c>
      <c r="AD10" s="8">
        <v>0</v>
      </c>
      <c r="AE10" s="6">
        <v>0</v>
      </c>
      <c r="AF10" s="6">
        <v>5.5451388888888889E-4</v>
      </c>
      <c r="AG10" s="3">
        <v>0</v>
      </c>
      <c r="AH10" s="15">
        <v>2.7579861111111112E-3</v>
      </c>
      <c r="AI10" s="15">
        <v>5.450231481481481E-4</v>
      </c>
    </row>
    <row r="11" spans="1:36" ht="44.4" customHeight="1" x14ac:dyDescent="0.3">
      <c r="A11">
        <v>9</v>
      </c>
      <c r="B11">
        <v>11</v>
      </c>
      <c r="C11" s="10" t="str">
        <v>RICARDO RODRIGUES</v>
      </c>
      <c r="D11" s="10" t="str">
        <v>HONDA S800</v>
      </c>
      <c r="E11" s="12" t="str">
        <v>Transformados-Tração Atrás</v>
      </c>
      <c r="F11" s="10" t="str">
        <v>Transformados</v>
      </c>
      <c r="G11" s="10" t="str">
        <v>Tração Atrás</v>
      </c>
      <c r="H11" s="3">
        <v>0</v>
      </c>
      <c r="I11" s="9" t="str">
        <v>DSQ</v>
      </c>
      <c r="J11" s="10" t="str">
        <v>DSQ</v>
      </c>
      <c r="K11" s="1">
        <v>2.0833333333333333E-3</v>
      </c>
      <c r="L11" s="14">
        <v>2.0833333333333333E-3</v>
      </c>
      <c r="M11" s="3">
        <v>0</v>
      </c>
      <c r="N11" s="9">
        <v>5.4942129629629622E-4</v>
      </c>
      <c r="O11" s="10">
        <v>0</v>
      </c>
      <c r="P11" s="1">
        <v>0</v>
      </c>
      <c r="Q11" s="14">
        <v>5.4942129629629622E-4</v>
      </c>
      <c r="R11" s="3">
        <v>0</v>
      </c>
      <c r="S11" s="9">
        <v>5.5787037037037036E-4</v>
      </c>
      <c r="T11" s="10">
        <v>0</v>
      </c>
      <c r="U11" s="1">
        <v>0</v>
      </c>
      <c r="V11" s="14">
        <v>5.5787037037037036E-4</v>
      </c>
      <c r="W11" s="3">
        <v>0</v>
      </c>
      <c r="X11" s="9">
        <v>5.5231481481481473E-4</v>
      </c>
      <c r="Y11" s="10">
        <v>0</v>
      </c>
      <c r="Z11" s="1">
        <v>0</v>
      </c>
      <c r="AA11" s="14">
        <v>5.5231481481481473E-4</v>
      </c>
      <c r="AB11" s="3">
        <v>0</v>
      </c>
      <c r="AC11" s="9" t="str">
        <v>DSQ</v>
      </c>
      <c r="AD11" s="10" t="str">
        <v>DSQ</v>
      </c>
      <c r="AE11" s="1">
        <v>2.0833333333333333E-3</v>
      </c>
      <c r="AF11" s="1">
        <v>2.0833333333333333E-3</v>
      </c>
      <c r="AG11" s="3">
        <v>0</v>
      </c>
      <c r="AH11" s="14">
        <v>5.8262731481481481E-3</v>
      </c>
      <c r="AI11" s="14">
        <v>5.4942129629629622E-4</v>
      </c>
    </row>
    <row r="12" spans="1:36" s="5" customFormat="1" ht="28.8" x14ac:dyDescent="0.3">
      <c r="A12" s="5">
        <v>10</v>
      </c>
      <c r="B12" s="5">
        <v>2</v>
      </c>
      <c r="C12" s="8" t="str">
        <v>JOÃO CUNHA</v>
      </c>
      <c r="D12" s="8" t="str">
        <v>MINI</v>
      </c>
      <c r="E12" s="13" t="str">
        <v>Transformados-Tração á Frente</v>
      </c>
      <c r="F12" s="8" t="str">
        <v>Transformados</v>
      </c>
      <c r="G12" s="8" t="str">
        <v>Tração á Frente</v>
      </c>
      <c r="H12" s="3">
        <v>0</v>
      </c>
      <c r="I12" s="11" t="str">
        <v>DSQ</v>
      </c>
      <c r="J12" s="8" t="str">
        <v>DSQ</v>
      </c>
      <c r="K12" s="6">
        <v>2.0833333333333333E-3</v>
      </c>
      <c r="L12" s="15">
        <v>2.0833333333333333E-3</v>
      </c>
      <c r="M12" s="3">
        <v>0</v>
      </c>
      <c r="N12" s="11">
        <v>5.6493055555555561E-4</v>
      </c>
      <c r="O12" s="8">
        <v>0</v>
      </c>
      <c r="P12" s="6">
        <v>0</v>
      </c>
      <c r="Q12" s="15">
        <v>5.6493055555555561E-4</v>
      </c>
      <c r="R12" s="3">
        <v>0</v>
      </c>
      <c r="S12" s="11" t="str">
        <v>DNF</v>
      </c>
      <c r="T12" s="8">
        <v>0</v>
      </c>
      <c r="U12" s="6">
        <v>0</v>
      </c>
      <c r="V12" s="15">
        <v>2.0833333333333333E-3</v>
      </c>
      <c r="W12" s="3">
        <v>0</v>
      </c>
      <c r="X12" s="11">
        <v>5.7013888888888891E-4</v>
      </c>
      <c r="Y12" s="8">
        <v>1</v>
      </c>
      <c r="Z12" s="6">
        <v>1.1574074074074075E-4</v>
      </c>
      <c r="AA12" s="15">
        <v>6.858796296296296E-4</v>
      </c>
      <c r="AB12" s="3">
        <v>0</v>
      </c>
      <c r="AC12" s="11">
        <v>5.579861111111111E-4</v>
      </c>
      <c r="AD12" s="8">
        <v>0</v>
      </c>
      <c r="AE12" s="6">
        <v>0</v>
      </c>
      <c r="AF12" s="6">
        <v>5.579861111111111E-4</v>
      </c>
      <c r="AG12" s="3">
        <v>0</v>
      </c>
      <c r="AH12" s="15">
        <v>5.9754629629629637E-3</v>
      </c>
      <c r="AI12" s="15">
        <v>5.579861111111111E-4</v>
      </c>
    </row>
    <row r="13" spans="1:36" ht="28.8" x14ac:dyDescent="0.3">
      <c r="A13">
        <v>11</v>
      </c>
      <c r="B13">
        <v>17</v>
      </c>
      <c r="C13" s="10" t="str">
        <v>LUIS SILVA</v>
      </c>
      <c r="D13" s="10" t="str">
        <v>MINI</v>
      </c>
      <c r="E13" s="12" t="str">
        <v>Transformados-Tração á Frente</v>
      </c>
      <c r="F13" s="10" t="str">
        <v>Transformados</v>
      </c>
      <c r="G13" s="10" t="str">
        <v>Tração á Frente</v>
      </c>
      <c r="H13" s="3">
        <v>0</v>
      </c>
      <c r="I13" s="9" t="str">
        <v>DSQ</v>
      </c>
      <c r="J13" s="10" t="str">
        <v>DSQ</v>
      </c>
      <c r="K13" s="1">
        <v>2.0833333333333333E-3</v>
      </c>
      <c r="L13" s="14">
        <v>2.0833333333333333E-3</v>
      </c>
      <c r="M13" s="3">
        <v>0</v>
      </c>
      <c r="N13" s="9" t="str">
        <v>DSQ</v>
      </c>
      <c r="O13" s="10" t="str">
        <v>DSQ</v>
      </c>
      <c r="P13" s="1">
        <v>2.0833333333333333E-3</v>
      </c>
      <c r="Q13" s="14">
        <v>2.0833333333333333E-3</v>
      </c>
      <c r="R13" s="3">
        <v>0</v>
      </c>
      <c r="S13" s="9">
        <v>5.7719907407407416E-4</v>
      </c>
      <c r="T13" s="10">
        <v>1</v>
      </c>
      <c r="U13" s="1">
        <v>1.1574074074074075E-4</v>
      </c>
      <c r="V13" s="14">
        <v>6.9293981481481485E-4</v>
      </c>
      <c r="W13" s="3">
        <v>0</v>
      </c>
      <c r="X13" s="9">
        <v>5.6296296296296292E-4</v>
      </c>
      <c r="Y13" s="10">
        <v>1</v>
      </c>
      <c r="Z13" s="1">
        <v>1.1574074074074075E-4</v>
      </c>
      <c r="AA13" s="14">
        <v>6.7870370370370372E-4</v>
      </c>
      <c r="AB13" s="3">
        <v>0</v>
      </c>
      <c r="AC13" s="9">
        <v>5.6226851851851848E-4</v>
      </c>
      <c r="AD13" s="10">
        <v>0</v>
      </c>
      <c r="AE13" s="1">
        <v>0</v>
      </c>
      <c r="AF13" s="1">
        <v>5.6226851851851848E-4</v>
      </c>
      <c r="AG13" s="3">
        <v>0</v>
      </c>
      <c r="AH13" s="14">
        <v>6.1005787037037035E-3</v>
      </c>
      <c r="AI13" s="14">
        <v>5.6226851851851848E-4</v>
      </c>
    </row>
    <row r="14" spans="1:36" s="5" customFormat="1" ht="28.8" x14ac:dyDescent="0.3">
      <c r="A14" s="5">
        <v>12</v>
      </c>
      <c r="B14" s="5">
        <v>1</v>
      </c>
      <c r="C14" s="8" t="str">
        <v>TIAGO PRATA</v>
      </c>
      <c r="D14" s="8" t="str">
        <v>TOYOTA STARLET</v>
      </c>
      <c r="E14" s="13" t="str">
        <v>Promoção/Originais-Tração Atrás</v>
      </c>
      <c r="F14" s="8" t="str">
        <v>Promoção/Originais</v>
      </c>
      <c r="G14" s="8" t="str">
        <v>Tração Atrás</v>
      </c>
      <c r="H14" s="3">
        <v>0</v>
      </c>
      <c r="I14" s="11">
        <v>6.0914351851851852E-4</v>
      </c>
      <c r="J14" s="8">
        <v>0</v>
      </c>
      <c r="K14" s="6">
        <v>0</v>
      </c>
      <c r="L14" s="15">
        <v>6.0914351851851852E-4</v>
      </c>
      <c r="M14" s="3">
        <v>0</v>
      </c>
      <c r="N14" s="11">
        <v>5.9027777777777778E-4</v>
      </c>
      <c r="O14" s="8">
        <v>0</v>
      </c>
      <c r="P14" s="6">
        <v>0</v>
      </c>
      <c r="Q14" s="15">
        <v>5.9027777777777778E-4</v>
      </c>
      <c r="R14" s="3">
        <v>0</v>
      </c>
      <c r="S14" s="11">
        <v>5.8819444444444446E-4</v>
      </c>
      <c r="T14" s="8">
        <v>1</v>
      </c>
      <c r="U14" s="6">
        <v>1.1574074074074075E-4</v>
      </c>
      <c r="V14" s="15">
        <v>7.0393518518518526E-4</v>
      </c>
      <c r="W14" s="3">
        <v>0</v>
      </c>
      <c r="X14" s="11">
        <v>5.7916666666666663E-4</v>
      </c>
      <c r="Y14" s="8">
        <v>0</v>
      </c>
      <c r="Z14" s="6">
        <v>0</v>
      </c>
      <c r="AA14" s="15">
        <v>5.7916666666666663E-4</v>
      </c>
      <c r="AB14" s="3">
        <v>0</v>
      </c>
      <c r="AC14" s="11" t="str">
        <v>DSQ</v>
      </c>
      <c r="AD14" s="8" t="str">
        <v>DSQ</v>
      </c>
      <c r="AE14" s="6">
        <v>2.0833333333333333E-3</v>
      </c>
      <c r="AF14" s="6">
        <v>2.0833333333333333E-3</v>
      </c>
      <c r="AG14" s="3">
        <v>0</v>
      </c>
      <c r="AH14" s="15">
        <v>4.5658564814814815E-3</v>
      </c>
      <c r="AI14" s="15">
        <v>5.7916666666666663E-4</v>
      </c>
    </row>
    <row r="15" spans="1:36" ht="28.8" x14ac:dyDescent="0.3">
      <c r="A15">
        <v>13</v>
      </c>
      <c r="B15">
        <v>18</v>
      </c>
      <c r="C15" s="10" t="str">
        <v>RAFAEL RIBEIRO</v>
      </c>
      <c r="D15" s="10" t="str">
        <v>BMW E30</v>
      </c>
      <c r="E15" s="12" t="str">
        <v>Promoção/Originais-Tração Atrás</v>
      </c>
      <c r="F15" s="10" t="str">
        <v>Promoção/Originais</v>
      </c>
      <c r="G15" s="10" t="str">
        <v>Tração Atrás</v>
      </c>
      <c r="H15" s="3">
        <v>0</v>
      </c>
      <c r="I15" s="9" t="str">
        <v>DSQ</v>
      </c>
      <c r="J15" s="10" t="str">
        <v>DSQ</v>
      </c>
      <c r="K15" s="1">
        <v>2.0833333333333333E-3</v>
      </c>
      <c r="L15" s="14">
        <v>2.0833333333333333E-3</v>
      </c>
      <c r="M15" s="3">
        <v>0</v>
      </c>
      <c r="N15" s="9" t="str">
        <v>DSQ</v>
      </c>
      <c r="O15" s="10" t="str">
        <v>DSQ</v>
      </c>
      <c r="P15" s="1">
        <v>2.0833333333333333E-3</v>
      </c>
      <c r="Q15" s="14">
        <v>2.0833333333333333E-3</v>
      </c>
      <c r="R15" s="3">
        <v>0</v>
      </c>
      <c r="S15" s="9">
        <v>6.7708333333333325E-4</v>
      </c>
      <c r="T15" s="10">
        <v>0</v>
      </c>
      <c r="U15" s="1">
        <v>0</v>
      </c>
      <c r="V15" s="14">
        <v>6.7708333333333325E-4</v>
      </c>
      <c r="W15" s="3">
        <v>0</v>
      </c>
      <c r="X15" s="9">
        <v>6.7025462962962969E-4</v>
      </c>
      <c r="Y15" s="10">
        <v>0</v>
      </c>
      <c r="Z15" s="1">
        <v>0</v>
      </c>
      <c r="AA15" s="14">
        <v>6.7025462962962969E-4</v>
      </c>
      <c r="AB15" s="3">
        <v>0</v>
      </c>
      <c r="AC15" s="9">
        <v>6.1226851851851861E-4</v>
      </c>
      <c r="AD15" s="10">
        <v>0</v>
      </c>
      <c r="AE15" s="1">
        <v>0</v>
      </c>
      <c r="AF15" s="1">
        <v>6.1226851851851861E-4</v>
      </c>
      <c r="AG15" s="3">
        <v>0</v>
      </c>
      <c r="AH15" s="14">
        <v>6.1262731481481489E-3</v>
      </c>
      <c r="AI15" s="14">
        <v>6.1226851851851861E-4</v>
      </c>
    </row>
    <row r="16" spans="1:36" s="5" customFormat="1" ht="28.8" x14ac:dyDescent="0.3">
      <c r="A16" s="5">
        <v>14</v>
      </c>
      <c r="B16" s="5">
        <v>16</v>
      </c>
      <c r="C16" s="8" t="str">
        <v>JOÂO RIBEIRO</v>
      </c>
      <c r="D16" s="8" t="str">
        <v>BMW E30</v>
      </c>
      <c r="E16" s="13" t="str">
        <v>Promoção/Originais-Tração Atrás</v>
      </c>
      <c r="F16" s="8" t="str">
        <v>Promoção/Originais</v>
      </c>
      <c r="G16" s="8" t="str">
        <v>Tração Atrás</v>
      </c>
      <c r="H16" s="3">
        <v>0</v>
      </c>
      <c r="I16" s="11">
        <v>6.4270833333333335E-4</v>
      </c>
      <c r="J16" s="8">
        <v>0</v>
      </c>
      <c r="K16" s="6">
        <v>0</v>
      </c>
      <c r="L16" s="15">
        <v>6.4270833333333335E-4</v>
      </c>
      <c r="M16" s="3">
        <v>0</v>
      </c>
      <c r="N16" s="11">
        <v>6.2060185185185178E-4</v>
      </c>
      <c r="O16" s="8">
        <v>3</v>
      </c>
      <c r="P16" s="6">
        <v>3.4722222222222224E-4</v>
      </c>
      <c r="Q16" s="15">
        <v>9.6782407407407407E-4</v>
      </c>
      <c r="R16" s="3">
        <v>0</v>
      </c>
      <c r="S16" s="11">
        <v>6.8888888888888884E-4</v>
      </c>
      <c r="T16" s="8">
        <v>2</v>
      </c>
      <c r="U16" s="6">
        <v>2.3148148148148149E-4</v>
      </c>
      <c r="V16" s="15">
        <v>9.2037037037037033E-4</v>
      </c>
      <c r="W16" s="3">
        <v>0</v>
      </c>
      <c r="X16" s="11">
        <v>6.4849537037037035E-4</v>
      </c>
      <c r="Y16" s="8">
        <v>0</v>
      </c>
      <c r="Z16" s="6">
        <v>0</v>
      </c>
      <c r="AA16" s="15">
        <v>6.4849537037037035E-4</v>
      </c>
      <c r="AB16" s="3">
        <v>0</v>
      </c>
      <c r="AC16" s="11">
        <v>6.1145833333333343E-4</v>
      </c>
      <c r="AD16" s="8">
        <v>1</v>
      </c>
      <c r="AE16" s="6">
        <v>1.1574074074074075E-4</v>
      </c>
      <c r="AF16" s="6">
        <v>7.2719907407407412E-4</v>
      </c>
      <c r="AG16" s="3">
        <v>0</v>
      </c>
      <c r="AH16" s="15">
        <v>3.9065972222222228E-3</v>
      </c>
      <c r="AI16" s="15">
        <v>6.4270833333333335E-4</v>
      </c>
    </row>
    <row r="17" spans="1:35" ht="28.8" x14ac:dyDescent="0.3">
      <c r="A17">
        <v>15</v>
      </c>
      <c r="B17">
        <v>5</v>
      </c>
      <c r="C17" s="10" t="str">
        <v>JOSÉ RIBEIRO</v>
      </c>
      <c r="D17" s="10" t="str">
        <v>TOYOTA COROLLA</v>
      </c>
      <c r="E17" s="12" t="str">
        <v>Promoção/Originais-Tração Atrás</v>
      </c>
      <c r="F17" s="10" t="str">
        <v>Promoção/Originais</v>
      </c>
      <c r="G17" s="10" t="str">
        <v>Tração Atrás</v>
      </c>
      <c r="H17" s="3">
        <v>0</v>
      </c>
      <c r="I17" s="9" t="str">
        <v>DSQ</v>
      </c>
      <c r="J17" s="10" t="str">
        <v>DSQ</v>
      </c>
      <c r="K17" s="1">
        <v>2.0833333333333333E-3</v>
      </c>
      <c r="L17" s="14">
        <v>2.0833333333333333E-3</v>
      </c>
      <c r="M17" s="3">
        <v>0</v>
      </c>
      <c r="N17" s="9">
        <v>6.5335648148148143E-4</v>
      </c>
      <c r="O17" s="10">
        <v>0</v>
      </c>
      <c r="P17" s="1">
        <v>0</v>
      </c>
      <c r="Q17" s="14">
        <v>6.5335648148148143E-4</v>
      </c>
      <c r="R17" s="3">
        <v>0</v>
      </c>
      <c r="S17" s="9" t="str">
        <v>DSQ</v>
      </c>
      <c r="T17" s="10" t="str">
        <v>DSQ</v>
      </c>
      <c r="U17" s="1">
        <v>2.0833333333333333E-3</v>
      </c>
      <c r="V17" s="14">
        <v>2.0833333333333333E-3</v>
      </c>
      <c r="W17" s="3">
        <v>0</v>
      </c>
      <c r="X17" s="9">
        <v>6.4976851851851849E-4</v>
      </c>
      <c r="Y17" s="10">
        <v>0</v>
      </c>
      <c r="Z17" s="1">
        <v>0</v>
      </c>
      <c r="AA17" s="14">
        <v>6.4976851851851849E-4</v>
      </c>
      <c r="AB17" s="3">
        <v>0</v>
      </c>
      <c r="AC17" s="9">
        <v>6.5416666666666661E-4</v>
      </c>
      <c r="AD17" s="10">
        <v>0</v>
      </c>
      <c r="AE17" s="1">
        <v>0</v>
      </c>
      <c r="AF17" s="1">
        <v>6.5416666666666661E-4</v>
      </c>
      <c r="AG17" s="3">
        <v>0</v>
      </c>
      <c r="AH17" s="14">
        <v>6.1239583333333328E-3</v>
      </c>
      <c r="AI17" s="14">
        <v>6.4976851851851849E-4</v>
      </c>
    </row>
    <row r="18" spans="1:35" s="5" customFormat="1" x14ac:dyDescent="0.3">
      <c r="A18" s="5">
        <v>16</v>
      </c>
      <c r="B18" s="5">
        <v>10</v>
      </c>
      <c r="C18" s="8" t="str">
        <v>PAULO MONIZ</v>
      </c>
      <c r="D18" s="8" t="str">
        <v>RENAULT</v>
      </c>
      <c r="E18" s="13" t="str">
        <v>Protótipos-Tração Atrás</v>
      </c>
      <c r="F18" s="8" t="str">
        <v>Protótipos</v>
      </c>
      <c r="G18" s="8" t="str">
        <v>Tração Atrás</v>
      </c>
      <c r="H18" s="3">
        <v>0</v>
      </c>
      <c r="I18" s="11">
        <v>6.7499999999999993E-4</v>
      </c>
      <c r="J18" s="8">
        <v>0</v>
      </c>
      <c r="K18" s="6">
        <v>0</v>
      </c>
      <c r="L18" s="15">
        <v>6.7499999999999993E-4</v>
      </c>
      <c r="M18" s="3">
        <v>0</v>
      </c>
      <c r="N18" s="11">
        <v>6.7245370370370365E-4</v>
      </c>
      <c r="O18" s="8">
        <v>0</v>
      </c>
      <c r="P18" s="6">
        <v>0</v>
      </c>
      <c r="Q18" s="15">
        <v>6.7245370370370365E-4</v>
      </c>
      <c r="R18" s="3">
        <v>0</v>
      </c>
      <c r="S18" s="11">
        <v>6.8171296296296296E-4</v>
      </c>
      <c r="T18" s="8">
        <v>0</v>
      </c>
      <c r="U18" s="6">
        <v>0</v>
      </c>
      <c r="V18" s="15">
        <v>6.8171296296296296E-4</v>
      </c>
      <c r="W18" s="3">
        <v>0</v>
      </c>
      <c r="X18" s="11">
        <v>6.5706018518518522E-4</v>
      </c>
      <c r="Y18" s="8">
        <v>1</v>
      </c>
      <c r="Z18" s="6">
        <v>1.1574074074074075E-4</v>
      </c>
      <c r="AA18" s="15">
        <v>7.7280092592592591E-4</v>
      </c>
      <c r="AB18" s="3">
        <v>0</v>
      </c>
      <c r="AC18" s="11" t="str">
        <v>DSQ</v>
      </c>
      <c r="AD18" s="8" t="str">
        <v>DSQ</v>
      </c>
      <c r="AE18" s="6">
        <v>2.0833333333333333E-3</v>
      </c>
      <c r="AF18" s="6">
        <v>2.0833333333333333E-3</v>
      </c>
      <c r="AG18" s="3">
        <v>0</v>
      </c>
      <c r="AH18" s="15">
        <v>4.8853009259259257E-3</v>
      </c>
      <c r="AI18" s="15">
        <v>6.7245370370370365E-4</v>
      </c>
    </row>
    <row r="19" spans="1:35" ht="28.8" x14ac:dyDescent="0.3">
      <c r="A19">
        <v>17</v>
      </c>
      <c r="B19">
        <v>6</v>
      </c>
      <c r="C19" s="10" t="str">
        <v>RUI ROSA</v>
      </c>
      <c r="D19" s="10" t="str">
        <v>LEXUS</v>
      </c>
      <c r="E19" s="12" t="str">
        <v>Promoção/Originais-Tração Atrás</v>
      </c>
      <c r="F19" s="10" t="str">
        <v>Promoção/Originais</v>
      </c>
      <c r="G19" s="10" t="str">
        <v>Tração Atrás</v>
      </c>
      <c r="H19" s="3">
        <v>0</v>
      </c>
      <c r="I19" s="9">
        <v>7.2025462962962961E-4</v>
      </c>
      <c r="J19" s="10">
        <v>1</v>
      </c>
      <c r="K19" s="1">
        <v>1.1574074074074075E-4</v>
      </c>
      <c r="L19" s="14">
        <v>8.3599537037037041E-4</v>
      </c>
      <c r="M19" s="3">
        <v>0</v>
      </c>
      <c r="N19" s="9">
        <v>6.9594907407407409E-4</v>
      </c>
      <c r="O19" s="10">
        <v>1</v>
      </c>
      <c r="P19" s="1">
        <v>1.1574074074074075E-4</v>
      </c>
      <c r="Q19" s="14">
        <v>8.1168981481481478E-4</v>
      </c>
      <c r="R19" s="3">
        <v>0</v>
      </c>
      <c r="S19" s="9">
        <v>6.824074074074074E-4</v>
      </c>
      <c r="T19" s="10">
        <v>0</v>
      </c>
      <c r="U19" s="1">
        <v>0</v>
      </c>
      <c r="V19" s="14">
        <v>6.824074074074074E-4</v>
      </c>
      <c r="W19" s="3">
        <v>0</v>
      </c>
      <c r="X19" s="9">
        <v>6.7731481481481473E-4</v>
      </c>
      <c r="Y19" s="10">
        <v>0</v>
      </c>
      <c r="Z19" s="1">
        <v>0</v>
      </c>
      <c r="AA19" s="14">
        <v>6.7731481481481473E-4</v>
      </c>
      <c r="AB19" s="3">
        <v>0</v>
      </c>
      <c r="AC19" s="9">
        <v>6.7511574074074067E-4</v>
      </c>
      <c r="AD19" s="10">
        <v>0</v>
      </c>
      <c r="AE19" s="1">
        <v>0</v>
      </c>
      <c r="AF19" s="1">
        <v>6.7511574074074067E-4</v>
      </c>
      <c r="AG19" s="3">
        <v>0</v>
      </c>
      <c r="AH19" s="14">
        <v>3.6825231481481483E-3</v>
      </c>
      <c r="AI19" s="14">
        <v>6.7511574074074067E-4</v>
      </c>
    </row>
    <row r="20" spans="1:35" s="5" customFormat="1" ht="28.8" x14ac:dyDescent="0.3">
      <c r="A20" s="5">
        <v>18</v>
      </c>
      <c r="B20" s="5">
        <v>7</v>
      </c>
      <c r="C20" s="8" t="str">
        <v>MIGUEL GOMES</v>
      </c>
      <c r="D20" s="8" t="str">
        <v>NISSAN DATSUN</v>
      </c>
      <c r="E20" s="13" t="str">
        <v>Promoção/Originais-Tração Atrás</v>
      </c>
      <c r="F20" s="8" t="str">
        <v>Promoção/Originais</v>
      </c>
      <c r="G20" s="8" t="str">
        <v>Tração Atrás</v>
      </c>
      <c r="H20" s="3">
        <v>0</v>
      </c>
      <c r="I20" s="11">
        <v>7.4039351851851859E-4</v>
      </c>
      <c r="J20" s="8">
        <v>0</v>
      </c>
      <c r="K20" s="6">
        <v>0</v>
      </c>
      <c r="L20" s="15">
        <v>7.4039351851851859E-4</v>
      </c>
      <c r="M20" s="3">
        <v>0</v>
      </c>
      <c r="N20" s="11">
        <v>6.9988425925925925E-4</v>
      </c>
      <c r="O20" s="8">
        <v>0</v>
      </c>
      <c r="P20" s="6">
        <v>0</v>
      </c>
      <c r="Q20" s="15">
        <v>6.9988425925925925E-4</v>
      </c>
      <c r="R20" s="3">
        <v>0</v>
      </c>
      <c r="S20" s="11">
        <v>7.0844907407407412E-4</v>
      </c>
      <c r="T20" s="8">
        <v>0</v>
      </c>
      <c r="U20" s="6">
        <v>0</v>
      </c>
      <c r="V20" s="15">
        <v>7.0844907407407412E-4</v>
      </c>
      <c r="W20" s="3">
        <v>0</v>
      </c>
      <c r="X20" s="11">
        <v>6.9467592592592595E-4</v>
      </c>
      <c r="Y20" s="8">
        <v>1</v>
      </c>
      <c r="Z20" s="6">
        <v>1.1574074074074075E-4</v>
      </c>
      <c r="AA20" s="15">
        <v>8.1041666666666675E-4</v>
      </c>
      <c r="AB20" s="3">
        <v>0</v>
      </c>
      <c r="AC20" s="11">
        <v>6.8506944444444442E-4</v>
      </c>
      <c r="AD20" s="8">
        <v>0</v>
      </c>
      <c r="AE20" s="6">
        <v>0</v>
      </c>
      <c r="AF20" s="6">
        <v>6.8506944444444442E-4</v>
      </c>
      <c r="AG20" s="3">
        <v>0</v>
      </c>
      <c r="AH20" s="15">
        <v>3.6442129629629628E-3</v>
      </c>
      <c r="AI20" s="15">
        <v>6.8506944444444442E-4</v>
      </c>
    </row>
    <row r="21" spans="1:35" x14ac:dyDescent="0.3">
      <c r="A21">
        <v>19</v>
      </c>
      <c r="B21">
        <v>20</v>
      </c>
      <c r="C21" s="10" t="str">
        <v>FERNANDO PEREIRA</v>
      </c>
      <c r="D21" s="10">
        <v>0</v>
      </c>
      <c r="E21" s="12" t="str">
        <v>Protótipos-Tração Atrás</v>
      </c>
      <c r="F21" s="10" t="str">
        <v>Protótipos</v>
      </c>
      <c r="G21" s="10" t="str">
        <v>Tração Atrás</v>
      </c>
      <c r="H21" s="3">
        <v>0</v>
      </c>
      <c r="I21" s="9">
        <v>7.3518518518518518E-4</v>
      </c>
      <c r="J21" s="10">
        <v>0</v>
      </c>
      <c r="K21" s="1">
        <v>0</v>
      </c>
      <c r="L21" s="14">
        <v>7.3518518518518518E-4</v>
      </c>
      <c r="M21" s="3">
        <v>0</v>
      </c>
      <c r="N21" s="9">
        <v>6.9861111111111111E-4</v>
      </c>
      <c r="O21" s="10">
        <v>0</v>
      </c>
      <c r="P21" s="1">
        <v>0</v>
      </c>
      <c r="Q21" s="14">
        <v>6.9861111111111111E-4</v>
      </c>
      <c r="R21" s="3">
        <v>0</v>
      </c>
      <c r="S21" s="9">
        <v>7.1423611111111113E-4</v>
      </c>
      <c r="T21" s="10">
        <v>0</v>
      </c>
      <c r="U21" s="1">
        <v>0</v>
      </c>
      <c r="V21" s="14">
        <v>7.1423611111111113E-4</v>
      </c>
      <c r="W21" s="3">
        <v>0</v>
      </c>
      <c r="X21" s="9">
        <v>7.525462962962963E-4</v>
      </c>
      <c r="Y21" s="10">
        <v>0</v>
      </c>
      <c r="Z21" s="1">
        <v>0</v>
      </c>
      <c r="AA21" s="14">
        <v>7.525462962962963E-4</v>
      </c>
      <c r="AB21" s="3">
        <v>0</v>
      </c>
      <c r="AC21" s="9">
        <v>6.9409722222222225E-4</v>
      </c>
      <c r="AD21" s="10">
        <v>0</v>
      </c>
      <c r="AE21" s="1">
        <v>0</v>
      </c>
      <c r="AF21" s="1">
        <v>6.9409722222222225E-4</v>
      </c>
      <c r="AG21" s="3">
        <v>0</v>
      </c>
      <c r="AH21" s="14">
        <v>3.5946759259259261E-3</v>
      </c>
      <c r="AI21" s="14">
        <v>6.9409722222222225E-4</v>
      </c>
    </row>
    <row r="22" spans="1:35" s="5" customFormat="1" ht="28.8" x14ac:dyDescent="0.3">
      <c r="A22" s="5">
        <v>20</v>
      </c>
      <c r="B22" s="5">
        <v>4</v>
      </c>
      <c r="C22" s="8" t="str">
        <v>DUARTE MENDES</v>
      </c>
      <c r="D22" s="8" t="str">
        <v>BMW E36</v>
      </c>
      <c r="E22" s="13" t="str">
        <v>Promoção/Originais-Tração Atrás</v>
      </c>
      <c r="F22" s="8" t="str">
        <v>Promoção/Originais</v>
      </c>
      <c r="G22" s="8" t="str">
        <v>Tração Atrás</v>
      </c>
      <c r="H22" s="3">
        <v>0</v>
      </c>
      <c r="I22" s="11">
        <v>7.4085648148148155E-4</v>
      </c>
      <c r="J22" s="8">
        <v>1</v>
      </c>
      <c r="K22" s="6">
        <v>1.1574074074074075E-4</v>
      </c>
      <c r="L22" s="15">
        <v>8.5659722222222235E-4</v>
      </c>
      <c r="M22" s="3">
        <v>0</v>
      </c>
      <c r="N22" s="11">
        <v>7.0092592592592591E-4</v>
      </c>
      <c r="O22" s="8">
        <v>0</v>
      </c>
      <c r="P22" s="6">
        <v>0</v>
      </c>
      <c r="Q22" s="15">
        <v>7.0092592592592591E-4</v>
      </c>
      <c r="R22" s="3">
        <v>0</v>
      </c>
      <c r="S22" s="11">
        <v>7.2604166666666661E-4</v>
      </c>
      <c r="T22" s="8">
        <v>2</v>
      </c>
      <c r="U22" s="6">
        <v>2.3148148148148149E-4</v>
      </c>
      <c r="V22" s="15">
        <v>9.575231481481481E-4</v>
      </c>
      <c r="W22" s="3">
        <v>0</v>
      </c>
      <c r="X22" s="11">
        <v>7.046296296296297E-4</v>
      </c>
      <c r="Y22" s="8">
        <v>1</v>
      </c>
      <c r="Z22" s="6">
        <v>1.1574074074074075E-4</v>
      </c>
      <c r="AA22" s="15">
        <v>8.2037037037037039E-4</v>
      </c>
      <c r="AB22" s="3">
        <v>0</v>
      </c>
      <c r="AC22" s="11">
        <v>7.6469907407407411E-4</v>
      </c>
      <c r="AD22" s="8">
        <v>1</v>
      </c>
      <c r="AE22" s="6">
        <v>1.1574074074074075E-4</v>
      </c>
      <c r="AF22" s="6">
        <v>8.804398148148148E-4</v>
      </c>
      <c r="AG22" s="3">
        <v>0</v>
      </c>
      <c r="AH22" s="15">
        <v>4.2158564814814819E-3</v>
      </c>
      <c r="AI22" s="15">
        <v>7.0092592592592591E-4</v>
      </c>
    </row>
    <row r="23" spans="1:35" x14ac:dyDescent="0.3">
      <c r="A23">
        <v>21</v>
      </c>
      <c r="B23">
        <v>24</v>
      </c>
      <c r="C23" s="10" t="str">
        <v>NELSON TOMÁS</v>
      </c>
      <c r="D23" s="10" t="str">
        <v>RENAULT</v>
      </c>
      <c r="E23" s="12" t="str">
        <v>Protótipos-Tração Atrás</v>
      </c>
      <c r="F23" s="10" t="str">
        <v>Protótipos</v>
      </c>
      <c r="G23" s="10" t="str">
        <v>Tração Atrás</v>
      </c>
      <c r="H23" s="3">
        <v>0</v>
      </c>
      <c r="I23" s="9" t="str">
        <v>DNF</v>
      </c>
      <c r="J23" s="10" t="str">
        <v>DSQ</v>
      </c>
      <c r="K23" s="1">
        <v>2.0833333333333333E-3</v>
      </c>
      <c r="L23" s="14">
        <v>2.0833333333333333E-3</v>
      </c>
      <c r="M23" s="3">
        <v>0</v>
      </c>
      <c r="N23" s="9">
        <v>7.3171296296296298E-4</v>
      </c>
      <c r="O23" s="10">
        <v>0</v>
      </c>
      <c r="P23" s="1">
        <v>0</v>
      </c>
      <c r="Q23" s="14">
        <v>7.3171296296296298E-4</v>
      </c>
      <c r="R23" s="3">
        <v>0</v>
      </c>
      <c r="S23" s="9" t="str">
        <v>DSQ</v>
      </c>
      <c r="T23" s="10" t="str">
        <v>DSQ</v>
      </c>
      <c r="U23" s="1">
        <v>2.0833333333333333E-3</v>
      </c>
      <c r="V23" s="14">
        <v>2.0833333333333333E-3</v>
      </c>
      <c r="W23" s="3">
        <v>0</v>
      </c>
      <c r="X23" s="9" t="str">
        <v>DSQ</v>
      </c>
      <c r="Y23" s="10" t="str">
        <v>DSQ</v>
      </c>
      <c r="Z23" s="1">
        <v>2.0833333333333333E-3</v>
      </c>
      <c r="AA23" s="14">
        <v>2.0833333333333333E-3</v>
      </c>
      <c r="AB23" s="3">
        <v>0</v>
      </c>
      <c r="AC23" s="9">
        <v>8.3703703703703707E-4</v>
      </c>
      <c r="AD23" s="10">
        <v>0</v>
      </c>
      <c r="AE23" s="1">
        <v>0</v>
      </c>
      <c r="AF23" s="1">
        <v>8.3703703703703707E-4</v>
      </c>
      <c r="AG23" s="3">
        <v>0</v>
      </c>
      <c r="AH23" s="14">
        <v>7.8187499999999993E-3</v>
      </c>
      <c r="AI23" s="14">
        <v>7.3171296296296298E-4</v>
      </c>
    </row>
    <row r="24" spans="1:35" s="5" customFormat="1" ht="28.8" x14ac:dyDescent="0.3">
      <c r="A24" s="5">
        <v>22</v>
      </c>
      <c r="B24" s="5">
        <v>14</v>
      </c>
      <c r="C24" s="8" t="str">
        <v>NUNO AMADO</v>
      </c>
      <c r="D24" s="8" t="str">
        <v>DATSUN 120Y</v>
      </c>
      <c r="E24" s="13" t="str">
        <v>Promoção/Originais-Tração Atrás</v>
      </c>
      <c r="F24" s="8" t="str">
        <v>Promoção/Originais</v>
      </c>
      <c r="G24" s="8" t="str">
        <v>Tração Atrás</v>
      </c>
      <c r="H24" s="3">
        <v>0</v>
      </c>
      <c r="I24" s="11">
        <v>7.7986111111111116E-4</v>
      </c>
      <c r="J24" s="8">
        <v>1</v>
      </c>
      <c r="K24" s="6">
        <v>1.1574074074074075E-4</v>
      </c>
      <c r="L24" s="15">
        <v>8.9560185185185185E-4</v>
      </c>
      <c r="M24" s="3">
        <v>0</v>
      </c>
      <c r="N24" s="11">
        <v>7.8298611111111114E-4</v>
      </c>
      <c r="O24" s="8">
        <v>0</v>
      </c>
      <c r="P24" s="6">
        <v>0</v>
      </c>
      <c r="Q24" s="15">
        <v>7.8298611111111114E-4</v>
      </c>
      <c r="R24" s="3">
        <v>0</v>
      </c>
      <c r="S24" s="11" t="str">
        <v>DSQ</v>
      </c>
      <c r="T24" s="8" t="str">
        <v>DSQ</v>
      </c>
      <c r="U24" s="6">
        <v>2.0833333333333333E-3</v>
      </c>
      <c r="V24" s="15">
        <v>2.0833333333333333E-3</v>
      </c>
      <c r="W24" s="3">
        <v>0</v>
      </c>
      <c r="X24" s="11">
        <v>7.7430555555555564E-4</v>
      </c>
      <c r="Y24" s="8">
        <v>1</v>
      </c>
      <c r="Z24" s="6">
        <v>1.1574074074074075E-4</v>
      </c>
      <c r="AA24" s="15">
        <v>8.9004629629629633E-4</v>
      </c>
      <c r="AB24" s="3">
        <v>0</v>
      </c>
      <c r="AC24" s="11">
        <v>7.7048611111111111E-4</v>
      </c>
      <c r="AD24" s="8">
        <v>0</v>
      </c>
      <c r="AE24" s="6">
        <v>0</v>
      </c>
      <c r="AF24" s="6">
        <v>7.7048611111111111E-4</v>
      </c>
      <c r="AG24" s="3">
        <v>0</v>
      </c>
      <c r="AH24" s="15">
        <v>5.4224537037037036E-3</v>
      </c>
      <c r="AI24" s="15">
        <v>7.7048611111111111E-4</v>
      </c>
    </row>
    <row r="25" spans="1:35" ht="28.8" x14ac:dyDescent="0.3">
      <c r="A25">
        <v>23</v>
      </c>
      <c r="B25">
        <v>21</v>
      </c>
      <c r="C25" s="10" t="str">
        <v>CANDIDO SANTOS</v>
      </c>
      <c r="D25" s="10" t="str">
        <v>OPEL ASCONA</v>
      </c>
      <c r="E25" s="12" t="str">
        <v>Promoção/Originais-Tração Atrás</v>
      </c>
      <c r="F25" s="10" t="str">
        <v>Promoção/Originais</v>
      </c>
      <c r="G25" s="10" t="str">
        <v>Tração Atrás</v>
      </c>
      <c r="H25" s="3">
        <v>0</v>
      </c>
      <c r="I25" s="9" t="str">
        <v>DSQ</v>
      </c>
      <c r="J25" s="10" t="str">
        <v>DSQ</v>
      </c>
      <c r="K25" s="1">
        <v>2.0833333333333333E-3</v>
      </c>
      <c r="L25" s="14">
        <v>2.0833333333333333E-3</v>
      </c>
      <c r="M25" s="3">
        <v>0</v>
      </c>
      <c r="N25" s="9">
        <v>8.5497685185185199E-4</v>
      </c>
      <c r="O25" s="10">
        <v>0</v>
      </c>
      <c r="P25" s="1">
        <v>0</v>
      </c>
      <c r="Q25" s="14">
        <v>8.5497685185185199E-4</v>
      </c>
      <c r="R25" s="3">
        <v>0</v>
      </c>
      <c r="S25" s="9" t="str">
        <v>DSQ</v>
      </c>
      <c r="T25" s="10" t="str">
        <v>DSQ</v>
      </c>
      <c r="U25" s="1">
        <v>2.0833333333333333E-3</v>
      </c>
      <c r="V25" s="14">
        <v>2.0833333333333333E-3</v>
      </c>
      <c r="W25" s="3">
        <v>0</v>
      </c>
      <c r="X25" s="9">
        <v>8.0312500000000002E-4</v>
      </c>
      <c r="Y25" s="10">
        <v>0</v>
      </c>
      <c r="Z25" s="1">
        <v>0</v>
      </c>
      <c r="AA25" s="14">
        <v>8.0312500000000002E-4</v>
      </c>
      <c r="AB25" s="3">
        <v>0</v>
      </c>
      <c r="AC25" s="9">
        <v>8.4085648148148149E-4</v>
      </c>
      <c r="AD25" s="10">
        <v>0</v>
      </c>
      <c r="AE25" s="1">
        <v>0</v>
      </c>
      <c r="AF25" s="1">
        <v>8.4085648148148149E-4</v>
      </c>
      <c r="AG25" s="3">
        <v>0</v>
      </c>
      <c r="AH25" s="14">
        <v>6.6656250000000005E-3</v>
      </c>
      <c r="AI25" s="14">
        <v>8.0312500000000002E-4</v>
      </c>
    </row>
    <row r="26" spans="1:35" s="5" customFormat="1" x14ac:dyDescent="0.3">
      <c r="A26" s="5">
        <v>24</v>
      </c>
      <c r="B26" s="5">
        <v>26</v>
      </c>
      <c r="C26" s="8">
        <v>0</v>
      </c>
      <c r="D26" s="8">
        <v>0</v>
      </c>
      <c r="E26" s="13">
        <v>0</v>
      </c>
      <c r="F26" s="8" t="e">
        <v>#VALUE!</v>
      </c>
      <c r="G26" s="8" t="e">
        <v>#VALUE!</v>
      </c>
      <c r="H26" s="3">
        <v>0</v>
      </c>
      <c r="I26" s="11">
        <v>0</v>
      </c>
      <c r="J26" s="8">
        <v>0</v>
      </c>
      <c r="K26" s="6">
        <v>0</v>
      </c>
      <c r="L26" s="15">
        <v>2.0833333333333333E-3</v>
      </c>
      <c r="M26" s="3">
        <v>0</v>
      </c>
      <c r="N26" s="11">
        <v>0</v>
      </c>
      <c r="O26" s="8">
        <v>0</v>
      </c>
      <c r="P26" s="6">
        <v>0</v>
      </c>
      <c r="Q26" s="15">
        <v>2.0833333333333333E-3</v>
      </c>
      <c r="R26" s="3">
        <v>0</v>
      </c>
      <c r="S26" s="11">
        <v>0</v>
      </c>
      <c r="T26" s="8">
        <v>0</v>
      </c>
      <c r="U26" s="6">
        <v>0</v>
      </c>
      <c r="V26" s="15">
        <v>2.0833333333333333E-3</v>
      </c>
      <c r="W26" s="3">
        <v>0</v>
      </c>
      <c r="X26" s="11">
        <v>0</v>
      </c>
      <c r="Y26" s="8">
        <v>0</v>
      </c>
      <c r="Z26" s="6">
        <v>0</v>
      </c>
      <c r="AA26" s="15">
        <v>2.0833333333333333E-3</v>
      </c>
      <c r="AB26" s="3">
        <v>0</v>
      </c>
      <c r="AC26" s="11">
        <v>0</v>
      </c>
      <c r="AD26" s="8">
        <v>0</v>
      </c>
      <c r="AE26" s="6">
        <v>0</v>
      </c>
      <c r="AF26" s="6">
        <v>2.0833333333333333E-3</v>
      </c>
      <c r="AG26" s="3">
        <v>0</v>
      </c>
      <c r="AH26" s="15" t="str">
        <v/>
      </c>
      <c r="AI26" s="14">
        <v>2.0833333333333333E-3</v>
      </c>
    </row>
    <row r="27" spans="1:35" x14ac:dyDescent="0.3">
      <c r="A27">
        <v>25</v>
      </c>
      <c r="B27">
        <v>27</v>
      </c>
      <c r="C27" s="10">
        <v>0</v>
      </c>
      <c r="D27" s="10">
        <v>0</v>
      </c>
      <c r="E27" s="12">
        <v>0</v>
      </c>
      <c r="F27" s="10" t="e">
        <v>#VALUE!</v>
      </c>
      <c r="G27" s="10" t="e">
        <v>#VALUE!</v>
      </c>
      <c r="H27" s="3">
        <v>0</v>
      </c>
      <c r="I27" s="9">
        <v>0</v>
      </c>
      <c r="J27" s="10">
        <v>0</v>
      </c>
      <c r="K27" s="1">
        <v>0</v>
      </c>
      <c r="L27" s="14">
        <v>2.0833333333333333E-3</v>
      </c>
      <c r="M27" s="3">
        <v>0</v>
      </c>
      <c r="N27" s="9">
        <v>0</v>
      </c>
      <c r="O27" s="10">
        <v>0</v>
      </c>
      <c r="P27" s="1">
        <v>0</v>
      </c>
      <c r="Q27" s="14">
        <v>2.0833333333333333E-3</v>
      </c>
      <c r="R27" s="3">
        <v>0</v>
      </c>
      <c r="S27" s="9">
        <v>0</v>
      </c>
      <c r="T27" s="10">
        <v>0</v>
      </c>
      <c r="U27" s="1">
        <v>0</v>
      </c>
      <c r="V27" s="14">
        <v>2.0833333333333333E-3</v>
      </c>
      <c r="W27" s="3">
        <v>0</v>
      </c>
      <c r="X27" s="9">
        <v>0</v>
      </c>
      <c r="Y27" s="10">
        <v>0</v>
      </c>
      <c r="Z27" s="1">
        <v>0</v>
      </c>
      <c r="AA27" s="14">
        <v>2.0833333333333333E-3</v>
      </c>
      <c r="AB27" s="3">
        <v>0</v>
      </c>
      <c r="AC27" s="9">
        <v>0</v>
      </c>
      <c r="AD27" s="10">
        <v>0</v>
      </c>
      <c r="AE27" s="1">
        <v>0</v>
      </c>
      <c r="AF27" s="1">
        <v>2.0833333333333333E-3</v>
      </c>
      <c r="AG27" s="3">
        <v>0</v>
      </c>
      <c r="AH27" s="14" t="str">
        <v/>
      </c>
      <c r="AI27" s="15">
        <v>2.0833333333333333E-3</v>
      </c>
    </row>
    <row r="28" spans="1:35" s="5" customFormat="1" x14ac:dyDescent="0.3">
      <c r="A28" s="5">
        <v>26</v>
      </c>
      <c r="B28" s="5">
        <v>28</v>
      </c>
      <c r="C28" s="8">
        <v>0</v>
      </c>
      <c r="D28" s="8">
        <v>0</v>
      </c>
      <c r="E28" s="13">
        <v>0</v>
      </c>
      <c r="F28" s="8" t="e">
        <v>#VALUE!</v>
      </c>
      <c r="G28" s="8" t="e">
        <v>#VALUE!</v>
      </c>
      <c r="H28" s="3">
        <v>0</v>
      </c>
      <c r="I28" s="11">
        <v>0</v>
      </c>
      <c r="J28" s="8">
        <v>0</v>
      </c>
      <c r="K28" s="6">
        <v>0</v>
      </c>
      <c r="L28" s="15">
        <v>2.0833333333333333E-3</v>
      </c>
      <c r="M28" s="3">
        <v>0</v>
      </c>
      <c r="N28" s="11">
        <v>0</v>
      </c>
      <c r="O28" s="8">
        <v>0</v>
      </c>
      <c r="P28" s="6">
        <v>0</v>
      </c>
      <c r="Q28" s="15">
        <v>2.0833333333333333E-3</v>
      </c>
      <c r="R28" s="3">
        <v>0</v>
      </c>
      <c r="S28" s="11">
        <v>0</v>
      </c>
      <c r="T28" s="8">
        <v>0</v>
      </c>
      <c r="U28" s="6">
        <v>0</v>
      </c>
      <c r="V28" s="15">
        <v>2.0833333333333333E-3</v>
      </c>
      <c r="W28" s="3">
        <v>0</v>
      </c>
      <c r="X28" s="11">
        <v>0</v>
      </c>
      <c r="Y28" s="8">
        <v>0</v>
      </c>
      <c r="Z28" s="6">
        <v>0</v>
      </c>
      <c r="AA28" s="15">
        <v>2.0833333333333333E-3</v>
      </c>
      <c r="AB28" s="3">
        <v>0</v>
      </c>
      <c r="AC28" s="11">
        <v>0</v>
      </c>
      <c r="AD28" s="8">
        <v>0</v>
      </c>
      <c r="AE28" s="6">
        <v>0</v>
      </c>
      <c r="AF28" s="6">
        <v>2.0833333333333333E-3</v>
      </c>
      <c r="AG28" s="3">
        <v>0</v>
      </c>
      <c r="AH28" s="15" t="str">
        <v/>
      </c>
      <c r="AI28" s="14">
        <v>2.0833333333333333E-3</v>
      </c>
    </row>
    <row r="29" spans="1:35" x14ac:dyDescent="0.3">
      <c r="A29">
        <v>27</v>
      </c>
      <c r="B29">
        <v>29</v>
      </c>
      <c r="C29" s="10">
        <v>0</v>
      </c>
      <c r="D29" s="10">
        <v>0</v>
      </c>
      <c r="E29" s="12">
        <v>0</v>
      </c>
      <c r="F29" s="10" t="e">
        <v>#VALUE!</v>
      </c>
      <c r="G29" s="10" t="e">
        <v>#VALUE!</v>
      </c>
      <c r="H29" s="3">
        <v>0</v>
      </c>
      <c r="I29" s="9">
        <v>0</v>
      </c>
      <c r="J29" s="10">
        <v>0</v>
      </c>
      <c r="K29" s="1">
        <v>0</v>
      </c>
      <c r="L29" s="14">
        <v>2.0833333333333333E-3</v>
      </c>
      <c r="M29" s="3">
        <v>0</v>
      </c>
      <c r="N29" s="9">
        <v>0</v>
      </c>
      <c r="O29" s="10">
        <v>0</v>
      </c>
      <c r="P29" s="1">
        <v>0</v>
      </c>
      <c r="Q29" s="14">
        <v>2.0833333333333333E-3</v>
      </c>
      <c r="R29" s="3">
        <v>0</v>
      </c>
      <c r="S29" s="9">
        <v>0</v>
      </c>
      <c r="T29" s="10">
        <v>0</v>
      </c>
      <c r="U29" s="1">
        <v>0</v>
      </c>
      <c r="V29" s="14">
        <v>2.0833333333333333E-3</v>
      </c>
      <c r="W29" s="3">
        <v>0</v>
      </c>
      <c r="X29" s="9">
        <v>0</v>
      </c>
      <c r="Y29" s="10">
        <v>0</v>
      </c>
      <c r="Z29" s="1">
        <v>0</v>
      </c>
      <c r="AA29" s="14">
        <v>2.0833333333333333E-3</v>
      </c>
      <c r="AB29" s="3">
        <v>0</v>
      </c>
      <c r="AC29" s="9">
        <v>0</v>
      </c>
      <c r="AD29" s="10">
        <v>0</v>
      </c>
      <c r="AE29" s="1">
        <v>0</v>
      </c>
      <c r="AF29" s="1">
        <v>2.0833333333333333E-3</v>
      </c>
      <c r="AG29" s="3">
        <v>0</v>
      </c>
      <c r="AH29" s="14" t="str">
        <v/>
      </c>
      <c r="AI29" s="15">
        <v>2.0833333333333333E-3</v>
      </c>
    </row>
    <row r="30" spans="1:35" s="5" customFormat="1" x14ac:dyDescent="0.3">
      <c r="A30" s="5">
        <v>28</v>
      </c>
      <c r="B30" s="5">
        <v>30</v>
      </c>
      <c r="C30" s="8">
        <v>0</v>
      </c>
      <c r="D30" s="8">
        <v>0</v>
      </c>
      <c r="E30" s="13">
        <v>0</v>
      </c>
      <c r="F30" s="8" t="e">
        <v>#VALUE!</v>
      </c>
      <c r="G30" s="8" t="e">
        <v>#VALUE!</v>
      </c>
      <c r="H30" s="3">
        <v>0</v>
      </c>
      <c r="I30" s="11">
        <v>0</v>
      </c>
      <c r="J30" s="8">
        <v>0</v>
      </c>
      <c r="K30" s="6">
        <v>0</v>
      </c>
      <c r="L30" s="15">
        <v>2.0833333333333333E-3</v>
      </c>
      <c r="M30" s="3">
        <v>0</v>
      </c>
      <c r="N30" s="11">
        <v>0</v>
      </c>
      <c r="O30" s="8">
        <v>0</v>
      </c>
      <c r="P30" s="6">
        <v>0</v>
      </c>
      <c r="Q30" s="15">
        <v>2.0833333333333333E-3</v>
      </c>
      <c r="R30" s="3">
        <v>0</v>
      </c>
      <c r="S30" s="11">
        <v>0</v>
      </c>
      <c r="T30" s="8">
        <v>0</v>
      </c>
      <c r="U30" s="6">
        <v>0</v>
      </c>
      <c r="V30" s="15">
        <v>2.0833333333333333E-3</v>
      </c>
      <c r="W30" s="3">
        <v>0</v>
      </c>
      <c r="X30" s="11">
        <v>0</v>
      </c>
      <c r="Y30" s="8">
        <v>0</v>
      </c>
      <c r="Z30" s="6">
        <v>0</v>
      </c>
      <c r="AA30" s="15">
        <v>2.0833333333333333E-3</v>
      </c>
      <c r="AB30" s="3">
        <v>0</v>
      </c>
      <c r="AC30" s="11">
        <v>0</v>
      </c>
      <c r="AD30" s="8">
        <v>0</v>
      </c>
      <c r="AE30" s="6">
        <v>0</v>
      </c>
      <c r="AF30" s="6">
        <v>2.0833333333333333E-3</v>
      </c>
      <c r="AG30" s="3">
        <v>0</v>
      </c>
      <c r="AH30" s="15" t="str">
        <v/>
      </c>
      <c r="AI30" s="14">
        <v>2.0833333333333333E-3</v>
      </c>
    </row>
    <row r="31" spans="1:35" x14ac:dyDescent="0.3">
      <c r="A31">
        <v>29</v>
      </c>
      <c r="B31">
        <v>31</v>
      </c>
      <c r="C31" s="10">
        <v>0</v>
      </c>
      <c r="D31" s="10">
        <v>0</v>
      </c>
      <c r="E31" s="12">
        <v>0</v>
      </c>
      <c r="F31" s="10" t="e">
        <v>#VALUE!</v>
      </c>
      <c r="G31" s="10" t="e">
        <v>#VALUE!</v>
      </c>
      <c r="H31" s="3">
        <v>0</v>
      </c>
      <c r="I31" s="9">
        <v>0</v>
      </c>
      <c r="J31" s="10">
        <v>0</v>
      </c>
      <c r="K31" s="1">
        <v>0</v>
      </c>
      <c r="L31" s="14">
        <v>2.0833333333333333E-3</v>
      </c>
      <c r="M31" s="3">
        <v>0</v>
      </c>
      <c r="N31" s="9">
        <v>0</v>
      </c>
      <c r="O31" s="10">
        <v>0</v>
      </c>
      <c r="P31" s="1">
        <v>0</v>
      </c>
      <c r="Q31" s="14">
        <v>2.0833333333333333E-3</v>
      </c>
      <c r="R31" s="3">
        <v>0</v>
      </c>
      <c r="S31" s="9">
        <v>0</v>
      </c>
      <c r="T31" s="10">
        <v>0</v>
      </c>
      <c r="U31" s="1">
        <v>0</v>
      </c>
      <c r="V31" s="14">
        <v>2.0833333333333333E-3</v>
      </c>
      <c r="W31" s="3">
        <v>0</v>
      </c>
      <c r="X31" s="9">
        <v>0</v>
      </c>
      <c r="Y31" s="10">
        <v>0</v>
      </c>
      <c r="Z31" s="1">
        <v>0</v>
      </c>
      <c r="AA31" s="14">
        <v>2.0833333333333333E-3</v>
      </c>
      <c r="AB31" s="3">
        <v>0</v>
      </c>
      <c r="AC31" s="9">
        <v>0</v>
      </c>
      <c r="AD31" s="10">
        <v>0</v>
      </c>
      <c r="AE31" s="1">
        <v>0</v>
      </c>
      <c r="AF31" s="1">
        <v>2.0833333333333333E-3</v>
      </c>
      <c r="AG31" s="3">
        <v>0</v>
      </c>
      <c r="AH31" s="14" t="str">
        <v/>
      </c>
      <c r="AI31" s="15">
        <v>2.0833333333333333E-3</v>
      </c>
    </row>
    <row r="32" spans="1:35" s="5" customFormat="1" x14ac:dyDescent="0.3">
      <c r="A32" s="5">
        <v>30</v>
      </c>
      <c r="B32" s="5">
        <v>32</v>
      </c>
      <c r="C32" s="8">
        <v>0</v>
      </c>
      <c r="D32" s="8">
        <v>0</v>
      </c>
      <c r="E32" s="13">
        <v>0</v>
      </c>
      <c r="F32" s="8" t="e">
        <v>#VALUE!</v>
      </c>
      <c r="G32" s="8" t="e">
        <v>#VALUE!</v>
      </c>
      <c r="H32" s="3">
        <v>0</v>
      </c>
      <c r="I32" s="11">
        <v>0</v>
      </c>
      <c r="J32" s="8">
        <v>0</v>
      </c>
      <c r="K32" s="6">
        <v>0</v>
      </c>
      <c r="L32" s="15">
        <v>2.0833333333333333E-3</v>
      </c>
      <c r="M32" s="3">
        <v>0</v>
      </c>
      <c r="N32" s="11">
        <v>0</v>
      </c>
      <c r="O32" s="8">
        <v>0</v>
      </c>
      <c r="P32" s="6">
        <v>0</v>
      </c>
      <c r="Q32" s="15">
        <v>2.0833333333333333E-3</v>
      </c>
      <c r="R32" s="3">
        <v>0</v>
      </c>
      <c r="S32" s="11">
        <v>0</v>
      </c>
      <c r="T32" s="8">
        <v>0</v>
      </c>
      <c r="U32" s="6">
        <v>0</v>
      </c>
      <c r="V32" s="15">
        <v>2.0833333333333333E-3</v>
      </c>
      <c r="W32" s="3">
        <v>0</v>
      </c>
      <c r="X32" s="11">
        <v>0</v>
      </c>
      <c r="Y32" s="8">
        <v>0</v>
      </c>
      <c r="Z32" s="6">
        <v>0</v>
      </c>
      <c r="AA32" s="15">
        <v>2.0833333333333333E-3</v>
      </c>
      <c r="AB32" s="3">
        <v>0</v>
      </c>
      <c r="AC32" s="11">
        <v>0</v>
      </c>
      <c r="AD32" s="8">
        <v>0</v>
      </c>
      <c r="AE32" s="6">
        <v>0</v>
      </c>
      <c r="AF32" s="6">
        <v>2.0833333333333333E-3</v>
      </c>
      <c r="AG32" s="3">
        <v>0</v>
      </c>
      <c r="AH32" s="15" t="str">
        <v/>
      </c>
      <c r="AI32" s="14">
        <v>2.0833333333333333E-3</v>
      </c>
    </row>
    <row r="33" spans="1:35" x14ac:dyDescent="0.3">
      <c r="A33">
        <v>31</v>
      </c>
      <c r="B33">
        <v>33</v>
      </c>
      <c r="C33" s="10">
        <v>0</v>
      </c>
      <c r="D33" s="10">
        <v>0</v>
      </c>
      <c r="E33" s="12">
        <v>0</v>
      </c>
      <c r="F33" s="10" t="e">
        <v>#VALUE!</v>
      </c>
      <c r="G33" s="10" t="e">
        <v>#VALUE!</v>
      </c>
      <c r="H33" s="3">
        <v>0</v>
      </c>
      <c r="I33" s="9">
        <v>0</v>
      </c>
      <c r="J33" s="10">
        <v>0</v>
      </c>
      <c r="K33" s="1">
        <v>0</v>
      </c>
      <c r="L33" s="14">
        <v>2.0833333333333333E-3</v>
      </c>
      <c r="M33" s="3">
        <v>0</v>
      </c>
      <c r="N33" s="9">
        <v>0</v>
      </c>
      <c r="O33" s="10">
        <v>0</v>
      </c>
      <c r="P33" s="1">
        <v>0</v>
      </c>
      <c r="Q33" s="14">
        <v>2.0833333333333333E-3</v>
      </c>
      <c r="R33" s="3">
        <v>0</v>
      </c>
      <c r="S33" s="9">
        <v>0</v>
      </c>
      <c r="T33" s="10">
        <v>0</v>
      </c>
      <c r="U33" s="1">
        <v>0</v>
      </c>
      <c r="V33" s="14">
        <v>2.0833333333333333E-3</v>
      </c>
      <c r="W33" s="3">
        <v>0</v>
      </c>
      <c r="X33" s="9">
        <v>0</v>
      </c>
      <c r="Y33" s="10">
        <v>0</v>
      </c>
      <c r="Z33" s="1">
        <v>0</v>
      </c>
      <c r="AA33" s="14">
        <v>2.0833333333333333E-3</v>
      </c>
      <c r="AB33" s="3">
        <v>0</v>
      </c>
      <c r="AC33" s="9">
        <v>0</v>
      </c>
      <c r="AD33" s="10">
        <v>0</v>
      </c>
      <c r="AE33" s="1">
        <v>0</v>
      </c>
      <c r="AF33" s="1">
        <v>2.0833333333333333E-3</v>
      </c>
      <c r="AG33" s="3">
        <v>0</v>
      </c>
      <c r="AH33" s="14" t="str">
        <v/>
      </c>
      <c r="AI33" s="15">
        <v>2.0833333333333333E-3</v>
      </c>
    </row>
    <row r="34" spans="1:35" s="5" customFormat="1" x14ac:dyDescent="0.3">
      <c r="A34" s="5">
        <v>32</v>
      </c>
      <c r="B34" s="5">
        <v>34</v>
      </c>
      <c r="C34" s="8">
        <v>0</v>
      </c>
      <c r="D34" s="8">
        <v>0</v>
      </c>
      <c r="E34" s="13">
        <v>0</v>
      </c>
      <c r="F34" s="8" t="e">
        <v>#VALUE!</v>
      </c>
      <c r="G34" s="8" t="e">
        <v>#VALUE!</v>
      </c>
      <c r="H34" s="3">
        <v>0</v>
      </c>
      <c r="I34" s="11">
        <v>0</v>
      </c>
      <c r="J34" s="8">
        <v>0</v>
      </c>
      <c r="K34" s="6">
        <v>0</v>
      </c>
      <c r="L34" s="15">
        <v>2.0833333333333333E-3</v>
      </c>
      <c r="M34" s="3">
        <v>0</v>
      </c>
      <c r="N34" s="11">
        <v>0</v>
      </c>
      <c r="O34" s="8">
        <v>0</v>
      </c>
      <c r="P34" s="6">
        <v>0</v>
      </c>
      <c r="Q34" s="15">
        <v>2.0833333333333333E-3</v>
      </c>
      <c r="R34" s="3">
        <v>0</v>
      </c>
      <c r="S34" s="11">
        <v>0</v>
      </c>
      <c r="T34" s="8">
        <v>0</v>
      </c>
      <c r="U34" s="6">
        <v>0</v>
      </c>
      <c r="V34" s="15">
        <v>2.0833333333333333E-3</v>
      </c>
      <c r="W34" s="3">
        <v>0</v>
      </c>
      <c r="X34" s="11">
        <v>0</v>
      </c>
      <c r="Y34" s="8">
        <v>0</v>
      </c>
      <c r="Z34" s="6">
        <v>0</v>
      </c>
      <c r="AA34" s="15">
        <v>2.0833333333333333E-3</v>
      </c>
      <c r="AB34" s="3">
        <v>0</v>
      </c>
      <c r="AC34" s="11">
        <v>0</v>
      </c>
      <c r="AD34" s="8">
        <v>0</v>
      </c>
      <c r="AE34" s="6">
        <v>0</v>
      </c>
      <c r="AF34" s="6">
        <v>2.0833333333333333E-3</v>
      </c>
      <c r="AG34" s="3">
        <v>0</v>
      </c>
      <c r="AH34" s="15" t="str">
        <v/>
      </c>
      <c r="AI34" s="14">
        <v>2.0833333333333333E-3</v>
      </c>
    </row>
    <row r="35" spans="1:35" x14ac:dyDescent="0.3">
      <c r="A35">
        <v>33</v>
      </c>
      <c r="B35">
        <v>35</v>
      </c>
      <c r="C35" s="10">
        <v>0</v>
      </c>
      <c r="D35" s="10">
        <v>0</v>
      </c>
      <c r="E35" s="12">
        <v>0</v>
      </c>
      <c r="F35" s="10" t="e">
        <v>#VALUE!</v>
      </c>
      <c r="G35" s="10" t="e">
        <v>#VALUE!</v>
      </c>
      <c r="H35" s="3">
        <v>0</v>
      </c>
      <c r="I35" s="9">
        <v>0</v>
      </c>
      <c r="J35" s="10">
        <v>0</v>
      </c>
      <c r="K35" s="1">
        <v>0</v>
      </c>
      <c r="L35" s="14">
        <v>2.0833333333333333E-3</v>
      </c>
      <c r="M35" s="3">
        <v>0</v>
      </c>
      <c r="N35" s="9">
        <v>0</v>
      </c>
      <c r="O35" s="10">
        <v>0</v>
      </c>
      <c r="P35" s="1">
        <v>0</v>
      </c>
      <c r="Q35" s="14">
        <v>2.0833333333333333E-3</v>
      </c>
      <c r="R35" s="3">
        <v>0</v>
      </c>
      <c r="S35" s="9">
        <v>0</v>
      </c>
      <c r="T35" s="10">
        <v>0</v>
      </c>
      <c r="U35" s="1">
        <v>0</v>
      </c>
      <c r="V35" s="14">
        <v>2.0833333333333333E-3</v>
      </c>
      <c r="W35" s="3">
        <v>0</v>
      </c>
      <c r="X35" s="9">
        <v>0</v>
      </c>
      <c r="Y35" s="10">
        <v>0</v>
      </c>
      <c r="Z35" s="1">
        <v>0</v>
      </c>
      <c r="AA35" s="14">
        <v>2.0833333333333333E-3</v>
      </c>
      <c r="AB35" s="3">
        <v>0</v>
      </c>
      <c r="AC35" s="9">
        <v>0</v>
      </c>
      <c r="AD35" s="10">
        <v>0</v>
      </c>
      <c r="AE35" s="1">
        <v>0</v>
      </c>
      <c r="AF35" s="1">
        <v>2.0833333333333333E-3</v>
      </c>
      <c r="AG35" s="3">
        <v>0</v>
      </c>
      <c r="AH35" s="14" t="str">
        <v/>
      </c>
      <c r="AI35" s="15">
        <v>2.0833333333333333E-3</v>
      </c>
    </row>
    <row r="36" spans="1:35" s="5" customFormat="1" x14ac:dyDescent="0.3">
      <c r="A36" s="5">
        <v>34</v>
      </c>
      <c r="B36" s="5">
        <v>36</v>
      </c>
      <c r="C36" s="8">
        <v>0</v>
      </c>
      <c r="D36" s="8">
        <v>0</v>
      </c>
      <c r="E36" s="13">
        <v>0</v>
      </c>
      <c r="F36" s="8" t="e">
        <v>#VALUE!</v>
      </c>
      <c r="G36" s="8" t="e">
        <v>#VALUE!</v>
      </c>
      <c r="H36" s="3">
        <v>0</v>
      </c>
      <c r="I36" s="11">
        <v>0</v>
      </c>
      <c r="J36" s="8">
        <v>0</v>
      </c>
      <c r="K36" s="6">
        <v>0</v>
      </c>
      <c r="L36" s="15">
        <v>2.0833333333333333E-3</v>
      </c>
      <c r="M36" s="3">
        <v>0</v>
      </c>
      <c r="N36" s="11">
        <v>0</v>
      </c>
      <c r="O36" s="8">
        <v>0</v>
      </c>
      <c r="P36" s="6">
        <v>0</v>
      </c>
      <c r="Q36" s="15">
        <v>2.0833333333333333E-3</v>
      </c>
      <c r="R36" s="3">
        <v>0</v>
      </c>
      <c r="S36" s="11">
        <v>0</v>
      </c>
      <c r="T36" s="8">
        <v>0</v>
      </c>
      <c r="U36" s="6">
        <v>0</v>
      </c>
      <c r="V36" s="15">
        <v>2.0833333333333333E-3</v>
      </c>
      <c r="W36" s="3">
        <v>0</v>
      </c>
      <c r="X36" s="11">
        <v>0</v>
      </c>
      <c r="Y36" s="8">
        <v>0</v>
      </c>
      <c r="Z36" s="6">
        <v>0</v>
      </c>
      <c r="AA36" s="15">
        <v>2.0833333333333333E-3</v>
      </c>
      <c r="AB36" s="3">
        <v>0</v>
      </c>
      <c r="AC36" s="11">
        <v>0</v>
      </c>
      <c r="AD36" s="8">
        <v>0</v>
      </c>
      <c r="AE36" s="6">
        <v>0</v>
      </c>
      <c r="AF36" s="6">
        <v>2.0833333333333333E-3</v>
      </c>
      <c r="AG36" s="3">
        <v>0</v>
      </c>
      <c r="AH36" s="15" t="str">
        <v/>
      </c>
      <c r="AI36" s="14">
        <v>2.0833333333333333E-3</v>
      </c>
    </row>
    <row r="37" spans="1:35" x14ac:dyDescent="0.3">
      <c r="A37">
        <v>35</v>
      </c>
      <c r="B37">
        <v>37</v>
      </c>
      <c r="C37" s="10">
        <v>0</v>
      </c>
      <c r="D37" s="10">
        <v>0</v>
      </c>
      <c r="E37" s="12">
        <v>0</v>
      </c>
      <c r="F37" s="10" t="e">
        <v>#VALUE!</v>
      </c>
      <c r="G37" s="10" t="e">
        <v>#VALUE!</v>
      </c>
      <c r="H37" s="3">
        <v>0</v>
      </c>
      <c r="I37" s="9">
        <v>0</v>
      </c>
      <c r="J37" s="10">
        <v>0</v>
      </c>
      <c r="K37" s="1">
        <v>0</v>
      </c>
      <c r="L37" s="14">
        <v>2.0833333333333333E-3</v>
      </c>
      <c r="M37" s="3">
        <v>0</v>
      </c>
      <c r="N37" s="9">
        <v>0</v>
      </c>
      <c r="O37" s="10">
        <v>0</v>
      </c>
      <c r="P37" s="1">
        <v>0</v>
      </c>
      <c r="Q37" s="14">
        <v>2.0833333333333333E-3</v>
      </c>
      <c r="R37" s="3">
        <v>0</v>
      </c>
      <c r="S37" s="9">
        <v>0</v>
      </c>
      <c r="T37" s="10">
        <v>0</v>
      </c>
      <c r="U37" s="1">
        <v>0</v>
      </c>
      <c r="V37" s="14">
        <v>2.0833333333333333E-3</v>
      </c>
      <c r="W37" s="3">
        <v>0</v>
      </c>
      <c r="X37" s="9">
        <v>0</v>
      </c>
      <c r="Y37" s="10">
        <v>0</v>
      </c>
      <c r="Z37" s="1">
        <v>0</v>
      </c>
      <c r="AA37" s="14">
        <v>2.0833333333333333E-3</v>
      </c>
      <c r="AB37" s="3">
        <v>0</v>
      </c>
      <c r="AC37" s="9">
        <v>0</v>
      </c>
      <c r="AD37" s="10">
        <v>0</v>
      </c>
      <c r="AE37" s="1">
        <v>0</v>
      </c>
      <c r="AF37" s="1">
        <v>2.0833333333333333E-3</v>
      </c>
      <c r="AG37" s="3">
        <v>0</v>
      </c>
      <c r="AH37" s="14" t="str">
        <v/>
      </c>
      <c r="AI37" s="15">
        <v>2.0833333333333333E-3</v>
      </c>
    </row>
    <row r="38" spans="1:35" s="5" customFormat="1" x14ac:dyDescent="0.3">
      <c r="A38" s="5">
        <v>36</v>
      </c>
      <c r="B38" s="5">
        <v>38</v>
      </c>
      <c r="C38" s="8">
        <v>0</v>
      </c>
      <c r="D38" s="8">
        <v>0</v>
      </c>
      <c r="E38" s="13">
        <v>0</v>
      </c>
      <c r="F38" s="8" t="e">
        <v>#VALUE!</v>
      </c>
      <c r="G38" s="8" t="e">
        <v>#VALUE!</v>
      </c>
      <c r="H38" s="3">
        <v>0</v>
      </c>
      <c r="I38" s="11">
        <v>0</v>
      </c>
      <c r="J38" s="8">
        <v>0</v>
      </c>
      <c r="K38" s="6">
        <v>0</v>
      </c>
      <c r="L38" s="15">
        <v>2.0833333333333333E-3</v>
      </c>
      <c r="M38" s="3">
        <v>0</v>
      </c>
      <c r="N38" s="11">
        <v>0</v>
      </c>
      <c r="O38" s="8">
        <v>0</v>
      </c>
      <c r="P38" s="6">
        <v>0</v>
      </c>
      <c r="Q38" s="15">
        <v>2.0833333333333333E-3</v>
      </c>
      <c r="R38" s="3">
        <v>0</v>
      </c>
      <c r="S38" s="11">
        <v>0</v>
      </c>
      <c r="T38" s="8">
        <v>0</v>
      </c>
      <c r="U38" s="6">
        <v>0</v>
      </c>
      <c r="V38" s="15">
        <v>2.0833333333333333E-3</v>
      </c>
      <c r="W38" s="3">
        <v>0</v>
      </c>
      <c r="X38" s="11">
        <v>0</v>
      </c>
      <c r="Y38" s="8">
        <v>0</v>
      </c>
      <c r="Z38" s="6">
        <v>0</v>
      </c>
      <c r="AA38" s="15">
        <v>2.0833333333333333E-3</v>
      </c>
      <c r="AB38" s="3">
        <v>0</v>
      </c>
      <c r="AC38" s="11">
        <v>0</v>
      </c>
      <c r="AD38" s="8">
        <v>0</v>
      </c>
      <c r="AE38" s="6">
        <v>0</v>
      </c>
      <c r="AF38" s="6">
        <v>2.0833333333333333E-3</v>
      </c>
      <c r="AG38" s="3">
        <v>0</v>
      </c>
      <c r="AH38" s="15" t="str">
        <v/>
      </c>
      <c r="AI38" s="14">
        <v>2.0833333333333333E-3</v>
      </c>
    </row>
    <row r="39" spans="1:35" x14ac:dyDescent="0.3">
      <c r="A39">
        <v>37</v>
      </c>
      <c r="B39">
        <v>39</v>
      </c>
      <c r="C39" s="10">
        <v>0</v>
      </c>
      <c r="D39" s="10">
        <v>0</v>
      </c>
      <c r="E39" s="12">
        <v>0</v>
      </c>
      <c r="F39" s="10" t="e">
        <v>#VALUE!</v>
      </c>
      <c r="G39" s="10" t="e">
        <v>#VALUE!</v>
      </c>
      <c r="H39" s="3">
        <v>0</v>
      </c>
      <c r="I39" s="9">
        <v>0</v>
      </c>
      <c r="J39" s="10">
        <v>0</v>
      </c>
      <c r="K39" s="1">
        <v>0</v>
      </c>
      <c r="L39" s="14">
        <v>2.0833333333333333E-3</v>
      </c>
      <c r="M39" s="3">
        <v>0</v>
      </c>
      <c r="N39" s="9">
        <v>0</v>
      </c>
      <c r="O39" s="10">
        <v>0</v>
      </c>
      <c r="P39" s="1">
        <v>0</v>
      </c>
      <c r="Q39" s="14">
        <v>2.0833333333333333E-3</v>
      </c>
      <c r="R39" s="3">
        <v>0</v>
      </c>
      <c r="S39" s="9">
        <v>0</v>
      </c>
      <c r="T39" s="10">
        <v>0</v>
      </c>
      <c r="U39" s="1">
        <v>0</v>
      </c>
      <c r="V39" s="14">
        <v>2.0833333333333333E-3</v>
      </c>
      <c r="W39" s="3">
        <v>0</v>
      </c>
      <c r="X39" s="9">
        <v>0</v>
      </c>
      <c r="Y39" s="10">
        <v>0</v>
      </c>
      <c r="Z39" s="1">
        <v>0</v>
      </c>
      <c r="AA39" s="14">
        <v>2.0833333333333333E-3</v>
      </c>
      <c r="AB39" s="3">
        <v>0</v>
      </c>
      <c r="AC39" s="9">
        <v>0</v>
      </c>
      <c r="AD39" s="10">
        <v>0</v>
      </c>
      <c r="AE39" s="1">
        <v>0</v>
      </c>
      <c r="AF39" s="1">
        <v>2.0833333333333333E-3</v>
      </c>
      <c r="AG39" s="3">
        <v>0</v>
      </c>
      <c r="AH39" s="14" t="str">
        <v/>
      </c>
      <c r="AI39" s="15">
        <v>2.0833333333333333E-3</v>
      </c>
    </row>
    <row r="40" spans="1:35" s="5" customFormat="1" x14ac:dyDescent="0.3">
      <c r="A40" s="5">
        <v>38</v>
      </c>
      <c r="B40" s="5">
        <v>40</v>
      </c>
      <c r="C40" s="8">
        <v>0</v>
      </c>
      <c r="D40" s="8">
        <v>0</v>
      </c>
      <c r="E40" s="13">
        <v>0</v>
      </c>
      <c r="F40" s="8" t="e">
        <v>#VALUE!</v>
      </c>
      <c r="G40" s="8" t="e">
        <v>#VALUE!</v>
      </c>
      <c r="H40" s="3">
        <v>0</v>
      </c>
      <c r="I40" s="11">
        <v>0</v>
      </c>
      <c r="J40" s="8">
        <v>0</v>
      </c>
      <c r="K40" s="6">
        <v>0</v>
      </c>
      <c r="L40" s="15">
        <v>2.0833333333333333E-3</v>
      </c>
      <c r="M40" s="3">
        <v>0</v>
      </c>
      <c r="N40" s="11">
        <v>0</v>
      </c>
      <c r="O40" s="8">
        <v>0</v>
      </c>
      <c r="P40" s="6">
        <v>0</v>
      </c>
      <c r="Q40" s="15">
        <v>2.0833333333333333E-3</v>
      </c>
      <c r="R40" s="3">
        <v>0</v>
      </c>
      <c r="S40" s="11">
        <v>0</v>
      </c>
      <c r="T40" s="8">
        <v>0</v>
      </c>
      <c r="U40" s="6">
        <v>0</v>
      </c>
      <c r="V40" s="15">
        <v>2.0833333333333333E-3</v>
      </c>
      <c r="W40" s="3">
        <v>0</v>
      </c>
      <c r="X40" s="11">
        <v>0</v>
      </c>
      <c r="Y40" s="8">
        <v>0</v>
      </c>
      <c r="Z40" s="6">
        <v>0</v>
      </c>
      <c r="AA40" s="15">
        <v>2.0833333333333333E-3</v>
      </c>
      <c r="AB40" s="3">
        <v>0</v>
      </c>
      <c r="AC40" s="11">
        <v>0</v>
      </c>
      <c r="AD40" s="8">
        <v>0</v>
      </c>
      <c r="AE40" s="6">
        <v>0</v>
      </c>
      <c r="AF40" s="6">
        <v>2.0833333333333333E-3</v>
      </c>
      <c r="AG40" s="3">
        <v>0</v>
      </c>
      <c r="AH40" s="15" t="str">
        <v/>
      </c>
      <c r="AI40" s="14">
        <v>2.0833333333333333E-3</v>
      </c>
    </row>
    <row r="41" spans="1:35" x14ac:dyDescent="0.3">
      <c r="A41">
        <v>39</v>
      </c>
      <c r="B41">
        <v>41</v>
      </c>
      <c r="C41" s="10">
        <v>0</v>
      </c>
      <c r="D41" s="10">
        <v>0</v>
      </c>
      <c r="E41" s="12">
        <v>0</v>
      </c>
      <c r="F41" s="10" t="e">
        <v>#VALUE!</v>
      </c>
      <c r="G41" s="10" t="e">
        <v>#VALUE!</v>
      </c>
      <c r="H41" s="3">
        <v>0</v>
      </c>
      <c r="I41" s="9">
        <v>0</v>
      </c>
      <c r="J41" s="10">
        <v>0</v>
      </c>
      <c r="K41" s="1">
        <v>0</v>
      </c>
      <c r="L41" s="14">
        <v>2.0833333333333333E-3</v>
      </c>
      <c r="M41" s="3">
        <v>0</v>
      </c>
      <c r="N41" s="9">
        <v>0</v>
      </c>
      <c r="O41" s="10">
        <v>0</v>
      </c>
      <c r="P41" s="1">
        <v>0</v>
      </c>
      <c r="Q41" s="14">
        <v>2.0833333333333333E-3</v>
      </c>
      <c r="R41" s="3">
        <v>0</v>
      </c>
      <c r="S41" s="9">
        <v>0</v>
      </c>
      <c r="T41" s="10">
        <v>0</v>
      </c>
      <c r="U41" s="1">
        <v>0</v>
      </c>
      <c r="V41" s="14">
        <v>2.0833333333333333E-3</v>
      </c>
      <c r="W41" s="3">
        <v>0</v>
      </c>
      <c r="X41" s="9">
        <v>0</v>
      </c>
      <c r="Y41" s="10">
        <v>0</v>
      </c>
      <c r="Z41" s="1">
        <v>0</v>
      </c>
      <c r="AA41" s="14">
        <v>2.0833333333333333E-3</v>
      </c>
      <c r="AB41" s="3">
        <v>0</v>
      </c>
      <c r="AC41" s="9">
        <v>0</v>
      </c>
      <c r="AD41" s="10">
        <v>0</v>
      </c>
      <c r="AE41" s="1">
        <v>0</v>
      </c>
      <c r="AF41" s="1">
        <v>2.0833333333333333E-3</v>
      </c>
      <c r="AG41" s="3">
        <v>0</v>
      </c>
      <c r="AH41" s="14" t="str">
        <v/>
      </c>
      <c r="AI41" s="15">
        <v>2.0833333333333333E-3</v>
      </c>
    </row>
    <row r="42" spans="1:35" s="5" customFormat="1" x14ac:dyDescent="0.3">
      <c r="A42" s="5">
        <v>40</v>
      </c>
      <c r="B42" s="5">
        <v>42</v>
      </c>
      <c r="C42" s="8">
        <v>0</v>
      </c>
      <c r="D42" s="8">
        <v>0</v>
      </c>
      <c r="E42" s="13">
        <v>0</v>
      </c>
      <c r="F42" s="8" t="e">
        <v>#VALUE!</v>
      </c>
      <c r="G42" s="8" t="e">
        <v>#VALUE!</v>
      </c>
      <c r="H42" s="3">
        <v>0</v>
      </c>
      <c r="I42" s="11">
        <v>0</v>
      </c>
      <c r="J42" s="8">
        <v>0</v>
      </c>
      <c r="K42" s="6">
        <v>0</v>
      </c>
      <c r="L42" s="15">
        <v>2.0833333333333333E-3</v>
      </c>
      <c r="M42" s="3">
        <v>0</v>
      </c>
      <c r="N42" s="11">
        <v>0</v>
      </c>
      <c r="O42" s="8">
        <v>0</v>
      </c>
      <c r="P42" s="6">
        <v>0</v>
      </c>
      <c r="Q42" s="15">
        <v>2.0833333333333333E-3</v>
      </c>
      <c r="R42" s="3">
        <v>0</v>
      </c>
      <c r="S42" s="11">
        <v>0</v>
      </c>
      <c r="T42" s="8">
        <v>0</v>
      </c>
      <c r="U42" s="6">
        <v>0</v>
      </c>
      <c r="V42" s="15">
        <v>2.0833333333333333E-3</v>
      </c>
      <c r="W42" s="3">
        <v>0</v>
      </c>
      <c r="X42" s="11">
        <v>0</v>
      </c>
      <c r="Y42" s="8">
        <v>0</v>
      </c>
      <c r="Z42" s="6">
        <v>0</v>
      </c>
      <c r="AA42" s="15">
        <v>2.0833333333333333E-3</v>
      </c>
      <c r="AB42" s="3">
        <v>0</v>
      </c>
      <c r="AC42" s="11">
        <v>0</v>
      </c>
      <c r="AD42" s="8">
        <v>0</v>
      </c>
      <c r="AE42" s="6">
        <v>0</v>
      </c>
      <c r="AF42" s="6">
        <v>2.0833333333333333E-3</v>
      </c>
      <c r="AG42" s="3">
        <v>0</v>
      </c>
      <c r="AH42" s="15" t="str">
        <v/>
      </c>
      <c r="AI42" s="14">
        <v>2.0833333333333333E-3</v>
      </c>
    </row>
    <row r="43" spans="1:35" x14ac:dyDescent="0.3">
      <c r="A43">
        <v>41</v>
      </c>
      <c r="B43">
        <v>43</v>
      </c>
      <c r="C43" s="10">
        <v>0</v>
      </c>
      <c r="D43" s="10">
        <v>0</v>
      </c>
      <c r="E43" s="12">
        <v>0</v>
      </c>
      <c r="F43" s="10" t="e">
        <v>#VALUE!</v>
      </c>
      <c r="G43" s="10" t="e">
        <v>#VALUE!</v>
      </c>
      <c r="H43" s="3">
        <v>0</v>
      </c>
      <c r="I43" s="9">
        <v>0</v>
      </c>
      <c r="J43" s="10">
        <v>0</v>
      </c>
      <c r="K43" s="1">
        <v>0</v>
      </c>
      <c r="L43" s="14">
        <v>2.0833333333333333E-3</v>
      </c>
      <c r="M43" s="3">
        <v>0</v>
      </c>
      <c r="N43" s="9">
        <v>0</v>
      </c>
      <c r="O43" s="10">
        <v>0</v>
      </c>
      <c r="P43" s="1">
        <v>0</v>
      </c>
      <c r="Q43" s="14">
        <v>2.0833333333333333E-3</v>
      </c>
      <c r="R43" s="3">
        <v>0</v>
      </c>
      <c r="S43" s="9">
        <v>0</v>
      </c>
      <c r="T43" s="10">
        <v>0</v>
      </c>
      <c r="U43" s="1">
        <v>0</v>
      </c>
      <c r="V43" s="14">
        <v>2.0833333333333333E-3</v>
      </c>
      <c r="W43" s="3">
        <v>0</v>
      </c>
      <c r="X43" s="9">
        <v>0</v>
      </c>
      <c r="Y43" s="10">
        <v>0</v>
      </c>
      <c r="Z43" s="1">
        <v>0</v>
      </c>
      <c r="AA43" s="14">
        <v>2.0833333333333333E-3</v>
      </c>
      <c r="AB43" s="3">
        <v>0</v>
      </c>
      <c r="AC43" s="9">
        <v>0</v>
      </c>
      <c r="AD43" s="10">
        <v>0</v>
      </c>
      <c r="AE43" s="1">
        <v>0</v>
      </c>
      <c r="AF43" s="1">
        <v>2.0833333333333333E-3</v>
      </c>
      <c r="AG43" s="3">
        <v>0</v>
      </c>
      <c r="AH43" s="14" t="str">
        <v/>
      </c>
      <c r="AI43" s="15">
        <v>2.0833333333333333E-3</v>
      </c>
    </row>
    <row r="44" spans="1:35" s="5" customFormat="1" x14ac:dyDescent="0.3">
      <c r="A44" s="5">
        <v>42</v>
      </c>
      <c r="B44" s="5">
        <v>44</v>
      </c>
      <c r="C44" s="8">
        <v>0</v>
      </c>
      <c r="D44" s="8">
        <v>0</v>
      </c>
      <c r="E44" s="13">
        <v>0</v>
      </c>
      <c r="F44" s="8" t="e">
        <v>#VALUE!</v>
      </c>
      <c r="G44" s="8" t="e">
        <v>#VALUE!</v>
      </c>
      <c r="H44" s="3">
        <v>0</v>
      </c>
      <c r="I44" s="11">
        <v>0</v>
      </c>
      <c r="J44" s="8">
        <v>0</v>
      </c>
      <c r="K44" s="6">
        <v>0</v>
      </c>
      <c r="L44" s="15">
        <v>2.0833333333333333E-3</v>
      </c>
      <c r="M44" s="3">
        <v>0</v>
      </c>
      <c r="N44" s="11">
        <v>0</v>
      </c>
      <c r="O44" s="8">
        <v>0</v>
      </c>
      <c r="P44" s="6">
        <v>0</v>
      </c>
      <c r="Q44" s="15">
        <v>2.0833333333333333E-3</v>
      </c>
      <c r="R44" s="3">
        <v>0</v>
      </c>
      <c r="S44" s="11">
        <v>0</v>
      </c>
      <c r="T44" s="8">
        <v>0</v>
      </c>
      <c r="U44" s="6">
        <v>0</v>
      </c>
      <c r="V44" s="15">
        <v>2.0833333333333333E-3</v>
      </c>
      <c r="W44" s="3">
        <v>0</v>
      </c>
      <c r="X44" s="11">
        <v>0</v>
      </c>
      <c r="Y44" s="8">
        <v>0</v>
      </c>
      <c r="Z44" s="6">
        <v>0</v>
      </c>
      <c r="AA44" s="15">
        <v>2.0833333333333333E-3</v>
      </c>
      <c r="AB44" s="3">
        <v>0</v>
      </c>
      <c r="AC44" s="11">
        <v>0</v>
      </c>
      <c r="AD44" s="8">
        <v>0</v>
      </c>
      <c r="AE44" s="6">
        <v>0</v>
      </c>
      <c r="AF44" s="6">
        <v>2.0833333333333333E-3</v>
      </c>
      <c r="AG44" s="3">
        <v>0</v>
      </c>
      <c r="AH44" s="15" t="str">
        <v/>
      </c>
      <c r="AI44" s="14">
        <v>2.0833333333333333E-3</v>
      </c>
    </row>
    <row r="45" spans="1:35" x14ac:dyDescent="0.3">
      <c r="A45">
        <v>43</v>
      </c>
      <c r="B45">
        <v>45</v>
      </c>
      <c r="C45" s="10">
        <v>0</v>
      </c>
      <c r="D45" s="10">
        <v>0</v>
      </c>
      <c r="E45" s="12">
        <v>0</v>
      </c>
      <c r="F45" s="10" t="e">
        <v>#VALUE!</v>
      </c>
      <c r="G45" s="10" t="e">
        <v>#VALUE!</v>
      </c>
      <c r="H45" s="3">
        <v>0</v>
      </c>
      <c r="I45" s="9">
        <v>0</v>
      </c>
      <c r="J45" s="10">
        <v>0</v>
      </c>
      <c r="K45" s="1">
        <v>0</v>
      </c>
      <c r="L45" s="14">
        <v>2.0833333333333333E-3</v>
      </c>
      <c r="M45" s="3">
        <v>0</v>
      </c>
      <c r="N45" s="9">
        <v>0</v>
      </c>
      <c r="O45" s="10">
        <v>0</v>
      </c>
      <c r="P45" s="1">
        <v>0</v>
      </c>
      <c r="Q45" s="14">
        <v>2.0833333333333333E-3</v>
      </c>
      <c r="R45" s="3">
        <v>0</v>
      </c>
      <c r="S45" s="9">
        <v>0</v>
      </c>
      <c r="T45" s="10">
        <v>0</v>
      </c>
      <c r="U45" s="1">
        <v>0</v>
      </c>
      <c r="V45" s="14">
        <v>2.0833333333333333E-3</v>
      </c>
      <c r="W45" s="3">
        <v>0</v>
      </c>
      <c r="X45" s="9">
        <v>0</v>
      </c>
      <c r="Y45" s="10">
        <v>0</v>
      </c>
      <c r="Z45" s="1">
        <v>0</v>
      </c>
      <c r="AA45" s="14">
        <v>2.0833333333333333E-3</v>
      </c>
      <c r="AB45" s="3">
        <v>0</v>
      </c>
      <c r="AC45" s="9">
        <v>0</v>
      </c>
      <c r="AD45" s="10">
        <v>0</v>
      </c>
      <c r="AE45" s="1">
        <v>0</v>
      </c>
      <c r="AF45" s="1">
        <v>2.0833333333333333E-3</v>
      </c>
      <c r="AG45" s="3">
        <v>0</v>
      </c>
      <c r="AH45" s="14" t="str">
        <v/>
      </c>
      <c r="AI45" s="15">
        <v>2.0833333333333333E-3</v>
      </c>
    </row>
    <row r="46" spans="1:35" s="5" customFormat="1" x14ac:dyDescent="0.3">
      <c r="A46" s="5">
        <v>44</v>
      </c>
      <c r="B46" s="5">
        <v>46</v>
      </c>
      <c r="C46" s="8">
        <v>0</v>
      </c>
      <c r="D46" s="8">
        <v>0</v>
      </c>
      <c r="E46" s="13">
        <v>0</v>
      </c>
      <c r="F46" s="8" t="e">
        <v>#VALUE!</v>
      </c>
      <c r="G46" s="8" t="e">
        <v>#VALUE!</v>
      </c>
      <c r="H46" s="3">
        <v>0</v>
      </c>
      <c r="I46" s="11">
        <v>0</v>
      </c>
      <c r="J46" s="8">
        <v>0</v>
      </c>
      <c r="K46" s="6">
        <v>0</v>
      </c>
      <c r="L46" s="15">
        <v>2.0833333333333333E-3</v>
      </c>
      <c r="M46" s="3">
        <v>0</v>
      </c>
      <c r="N46" s="11">
        <v>0</v>
      </c>
      <c r="O46" s="8">
        <v>0</v>
      </c>
      <c r="P46" s="6">
        <v>0</v>
      </c>
      <c r="Q46" s="15">
        <v>2.0833333333333333E-3</v>
      </c>
      <c r="R46" s="3">
        <v>0</v>
      </c>
      <c r="S46" s="11">
        <v>0</v>
      </c>
      <c r="T46" s="8">
        <v>0</v>
      </c>
      <c r="U46" s="6">
        <v>0</v>
      </c>
      <c r="V46" s="15">
        <v>2.0833333333333333E-3</v>
      </c>
      <c r="W46" s="3">
        <v>0</v>
      </c>
      <c r="X46" s="11">
        <v>0</v>
      </c>
      <c r="Y46" s="8">
        <v>0</v>
      </c>
      <c r="Z46" s="6">
        <v>0</v>
      </c>
      <c r="AA46" s="15">
        <v>2.0833333333333333E-3</v>
      </c>
      <c r="AB46" s="3">
        <v>0</v>
      </c>
      <c r="AC46" s="11">
        <v>0</v>
      </c>
      <c r="AD46" s="8">
        <v>0</v>
      </c>
      <c r="AE46" s="6">
        <v>0</v>
      </c>
      <c r="AF46" s="6">
        <v>2.0833333333333333E-3</v>
      </c>
      <c r="AG46" s="3">
        <v>0</v>
      </c>
      <c r="AH46" s="15" t="str">
        <v/>
      </c>
      <c r="AI46" s="14">
        <v>2.0833333333333333E-3</v>
      </c>
    </row>
    <row r="47" spans="1:35" x14ac:dyDescent="0.3">
      <c r="A47">
        <v>45</v>
      </c>
      <c r="B47">
        <v>47</v>
      </c>
      <c r="C47" s="10">
        <v>0</v>
      </c>
      <c r="D47" s="10">
        <v>0</v>
      </c>
      <c r="E47" s="12">
        <v>0</v>
      </c>
      <c r="F47" s="10" t="e">
        <v>#VALUE!</v>
      </c>
      <c r="G47" s="10" t="e">
        <v>#VALUE!</v>
      </c>
      <c r="H47" s="3">
        <v>0</v>
      </c>
      <c r="I47" s="9">
        <v>0</v>
      </c>
      <c r="J47" s="10">
        <v>0</v>
      </c>
      <c r="K47" s="1">
        <v>0</v>
      </c>
      <c r="L47" s="14">
        <v>2.0833333333333333E-3</v>
      </c>
      <c r="M47" s="3">
        <v>0</v>
      </c>
      <c r="N47" s="9">
        <v>0</v>
      </c>
      <c r="O47" s="10">
        <v>0</v>
      </c>
      <c r="P47" s="1">
        <v>0</v>
      </c>
      <c r="Q47" s="14">
        <v>2.0833333333333333E-3</v>
      </c>
      <c r="R47" s="3">
        <v>0</v>
      </c>
      <c r="S47" s="9">
        <v>0</v>
      </c>
      <c r="T47" s="10">
        <v>0</v>
      </c>
      <c r="U47" s="1">
        <v>0</v>
      </c>
      <c r="V47" s="14">
        <v>2.0833333333333333E-3</v>
      </c>
      <c r="W47" s="3">
        <v>0</v>
      </c>
      <c r="X47" s="9">
        <v>0</v>
      </c>
      <c r="Y47" s="10">
        <v>0</v>
      </c>
      <c r="Z47" s="1">
        <v>0</v>
      </c>
      <c r="AA47" s="14">
        <v>2.0833333333333333E-3</v>
      </c>
      <c r="AB47" s="3">
        <v>0</v>
      </c>
      <c r="AC47" s="9">
        <v>0</v>
      </c>
      <c r="AD47" s="10">
        <v>0</v>
      </c>
      <c r="AE47" s="1">
        <v>0</v>
      </c>
      <c r="AF47" s="1">
        <v>2.0833333333333333E-3</v>
      </c>
      <c r="AG47" s="3">
        <v>0</v>
      </c>
      <c r="AH47" s="14" t="str">
        <v/>
      </c>
      <c r="AI47" s="15">
        <v>2.0833333333333333E-3</v>
      </c>
    </row>
    <row r="48" spans="1:35" s="5" customFormat="1" x14ac:dyDescent="0.3">
      <c r="A48" s="5">
        <v>46</v>
      </c>
      <c r="B48" s="5">
        <v>48</v>
      </c>
      <c r="C48" s="8">
        <v>0</v>
      </c>
      <c r="D48" s="8">
        <v>0</v>
      </c>
      <c r="E48" s="13">
        <v>0</v>
      </c>
      <c r="F48" s="8" t="e">
        <v>#VALUE!</v>
      </c>
      <c r="G48" s="8" t="e">
        <v>#VALUE!</v>
      </c>
      <c r="H48" s="3">
        <v>0</v>
      </c>
      <c r="I48" s="11">
        <v>0</v>
      </c>
      <c r="J48" s="8">
        <v>0</v>
      </c>
      <c r="K48" s="6">
        <v>0</v>
      </c>
      <c r="L48" s="15">
        <v>2.0833333333333333E-3</v>
      </c>
      <c r="M48" s="3">
        <v>0</v>
      </c>
      <c r="N48" s="11">
        <v>0</v>
      </c>
      <c r="O48" s="8">
        <v>0</v>
      </c>
      <c r="P48" s="6">
        <v>0</v>
      </c>
      <c r="Q48" s="15">
        <v>2.0833333333333333E-3</v>
      </c>
      <c r="R48" s="3">
        <v>0</v>
      </c>
      <c r="S48" s="11">
        <v>0</v>
      </c>
      <c r="T48" s="8">
        <v>0</v>
      </c>
      <c r="U48" s="6">
        <v>0</v>
      </c>
      <c r="V48" s="15">
        <v>2.0833333333333333E-3</v>
      </c>
      <c r="W48" s="3">
        <v>0</v>
      </c>
      <c r="X48" s="11">
        <v>0</v>
      </c>
      <c r="Y48" s="8">
        <v>0</v>
      </c>
      <c r="Z48" s="6">
        <v>0</v>
      </c>
      <c r="AA48" s="15">
        <v>2.0833333333333333E-3</v>
      </c>
      <c r="AB48" s="3">
        <v>0</v>
      </c>
      <c r="AC48" s="11">
        <v>0</v>
      </c>
      <c r="AD48" s="8">
        <v>0</v>
      </c>
      <c r="AE48" s="6">
        <v>0</v>
      </c>
      <c r="AF48" s="6">
        <v>2.0833333333333333E-3</v>
      </c>
      <c r="AG48" s="3">
        <v>0</v>
      </c>
      <c r="AH48" s="15" t="str">
        <v/>
      </c>
      <c r="AI48" s="14">
        <v>2.0833333333333333E-3</v>
      </c>
    </row>
    <row r="49" spans="1:35" x14ac:dyDescent="0.3">
      <c r="A49">
        <v>47</v>
      </c>
      <c r="B49">
        <v>49</v>
      </c>
      <c r="C49" s="10">
        <v>0</v>
      </c>
      <c r="D49" s="10">
        <v>0</v>
      </c>
      <c r="E49" s="12">
        <v>0</v>
      </c>
      <c r="F49" s="10" t="e">
        <v>#VALUE!</v>
      </c>
      <c r="G49" s="10" t="e">
        <v>#VALUE!</v>
      </c>
      <c r="H49" s="3">
        <v>0</v>
      </c>
      <c r="I49" s="9">
        <v>0</v>
      </c>
      <c r="J49" s="10">
        <v>0</v>
      </c>
      <c r="K49" s="1">
        <v>0</v>
      </c>
      <c r="L49" s="14">
        <v>2.0833333333333333E-3</v>
      </c>
      <c r="M49" s="3">
        <v>0</v>
      </c>
      <c r="N49" s="9">
        <v>0</v>
      </c>
      <c r="O49" s="10">
        <v>0</v>
      </c>
      <c r="P49" s="1">
        <v>0</v>
      </c>
      <c r="Q49" s="14">
        <v>2.0833333333333333E-3</v>
      </c>
      <c r="R49" s="3">
        <v>0</v>
      </c>
      <c r="S49" s="9">
        <v>0</v>
      </c>
      <c r="T49" s="10">
        <v>0</v>
      </c>
      <c r="U49" s="1">
        <v>0</v>
      </c>
      <c r="V49" s="14">
        <v>2.0833333333333333E-3</v>
      </c>
      <c r="W49" s="3">
        <v>0</v>
      </c>
      <c r="X49" s="9">
        <v>0</v>
      </c>
      <c r="Y49" s="10">
        <v>0</v>
      </c>
      <c r="Z49" s="1">
        <v>0</v>
      </c>
      <c r="AA49" s="14">
        <v>2.0833333333333333E-3</v>
      </c>
      <c r="AB49" s="3">
        <v>0</v>
      </c>
      <c r="AC49" s="9">
        <v>0</v>
      </c>
      <c r="AD49" s="10">
        <v>0</v>
      </c>
      <c r="AE49" s="1">
        <v>0</v>
      </c>
      <c r="AF49" s="1">
        <v>2.0833333333333333E-3</v>
      </c>
      <c r="AG49" s="3">
        <v>0</v>
      </c>
      <c r="AH49" s="14" t="str">
        <v/>
      </c>
      <c r="AI49" s="15">
        <v>2.0833333333333333E-3</v>
      </c>
    </row>
    <row r="50" spans="1:35" s="5" customFormat="1" x14ac:dyDescent="0.3">
      <c r="A50" s="5">
        <v>48</v>
      </c>
      <c r="B50" s="5">
        <v>50</v>
      </c>
      <c r="C50" s="8">
        <v>0</v>
      </c>
      <c r="D50" s="8">
        <v>0</v>
      </c>
      <c r="E50" s="13">
        <v>0</v>
      </c>
      <c r="F50" s="8" t="e">
        <v>#VALUE!</v>
      </c>
      <c r="G50" s="8" t="e">
        <v>#VALUE!</v>
      </c>
      <c r="H50" s="3">
        <v>0</v>
      </c>
      <c r="I50" s="11">
        <v>0</v>
      </c>
      <c r="J50" s="8">
        <v>0</v>
      </c>
      <c r="K50" s="6">
        <v>0</v>
      </c>
      <c r="L50" s="15">
        <v>2.0833333333333333E-3</v>
      </c>
      <c r="M50" s="3">
        <v>0</v>
      </c>
      <c r="N50" s="11">
        <v>0</v>
      </c>
      <c r="O50" s="8">
        <v>0</v>
      </c>
      <c r="P50" s="6">
        <v>0</v>
      </c>
      <c r="Q50" s="15">
        <v>2.0833333333333333E-3</v>
      </c>
      <c r="R50" s="3">
        <v>0</v>
      </c>
      <c r="S50" s="11">
        <v>0</v>
      </c>
      <c r="T50" s="8">
        <v>0</v>
      </c>
      <c r="U50" s="6">
        <v>0</v>
      </c>
      <c r="V50" s="15">
        <v>2.0833333333333333E-3</v>
      </c>
      <c r="W50" s="3">
        <v>0</v>
      </c>
      <c r="X50" s="11">
        <v>0</v>
      </c>
      <c r="Y50" s="8">
        <v>0</v>
      </c>
      <c r="Z50" s="6">
        <v>0</v>
      </c>
      <c r="AA50" s="15">
        <v>2.0833333333333333E-3</v>
      </c>
      <c r="AB50" s="3">
        <v>0</v>
      </c>
      <c r="AC50" s="11">
        <v>0</v>
      </c>
      <c r="AD50" s="8">
        <v>0</v>
      </c>
      <c r="AE50" s="6">
        <v>0</v>
      </c>
      <c r="AF50" s="6">
        <v>2.0833333333333333E-3</v>
      </c>
      <c r="AG50" s="3">
        <v>0</v>
      </c>
      <c r="AH50" s="15" t="str">
        <v/>
      </c>
      <c r="AI50" s="14">
        <v>2.0833333333333333E-3</v>
      </c>
    </row>
    <row r="51" spans="1:35" x14ac:dyDescent="0.3">
      <c r="A51">
        <v>49</v>
      </c>
      <c r="B51">
        <v>51</v>
      </c>
      <c r="C51" s="10">
        <v>0</v>
      </c>
      <c r="D51" s="10">
        <v>0</v>
      </c>
      <c r="E51" s="12">
        <v>0</v>
      </c>
      <c r="F51" s="10" t="e">
        <v>#VALUE!</v>
      </c>
      <c r="G51" s="10" t="e">
        <v>#VALUE!</v>
      </c>
      <c r="H51" s="3">
        <v>0</v>
      </c>
      <c r="I51" s="9">
        <v>0</v>
      </c>
      <c r="J51" s="10">
        <v>0</v>
      </c>
      <c r="K51" s="1">
        <v>0</v>
      </c>
      <c r="L51" s="14">
        <v>2.0833333333333333E-3</v>
      </c>
      <c r="M51" s="3">
        <v>0</v>
      </c>
      <c r="N51" s="9">
        <v>0</v>
      </c>
      <c r="O51" s="10">
        <v>0</v>
      </c>
      <c r="P51" s="1">
        <v>0</v>
      </c>
      <c r="Q51" s="14">
        <v>2.0833333333333333E-3</v>
      </c>
      <c r="R51" s="3">
        <v>0</v>
      </c>
      <c r="S51" s="9">
        <v>0</v>
      </c>
      <c r="T51" s="10">
        <v>0</v>
      </c>
      <c r="U51" s="1">
        <v>0</v>
      </c>
      <c r="V51" s="14">
        <v>2.0833333333333333E-3</v>
      </c>
      <c r="W51" s="3">
        <v>0</v>
      </c>
      <c r="X51" s="9">
        <v>0</v>
      </c>
      <c r="Y51" s="10">
        <v>0</v>
      </c>
      <c r="Z51" s="1">
        <v>0</v>
      </c>
      <c r="AA51" s="14">
        <v>2.0833333333333333E-3</v>
      </c>
      <c r="AB51" s="3">
        <v>0</v>
      </c>
      <c r="AC51" s="9">
        <v>0</v>
      </c>
      <c r="AD51" s="10">
        <v>0</v>
      </c>
      <c r="AE51" s="1">
        <v>0</v>
      </c>
      <c r="AF51" s="1">
        <v>2.0833333333333333E-3</v>
      </c>
      <c r="AG51" s="3">
        <v>0</v>
      </c>
      <c r="AH51" s="14" t="str">
        <v/>
      </c>
      <c r="AI51" s="15">
        <v>2.0833333333333333E-3</v>
      </c>
    </row>
    <row r="52" spans="1:35" s="5" customFormat="1" x14ac:dyDescent="0.3">
      <c r="A52" s="5">
        <v>50</v>
      </c>
      <c r="B52" s="5">
        <v>52</v>
      </c>
      <c r="C52" s="8">
        <v>0</v>
      </c>
      <c r="D52" s="8">
        <v>0</v>
      </c>
      <c r="E52" s="13">
        <v>0</v>
      </c>
      <c r="F52" s="8" t="e">
        <v>#VALUE!</v>
      </c>
      <c r="G52" s="8" t="e">
        <v>#VALUE!</v>
      </c>
      <c r="H52" s="3">
        <v>0</v>
      </c>
      <c r="I52" s="11">
        <v>0</v>
      </c>
      <c r="J52" s="8">
        <v>0</v>
      </c>
      <c r="K52" s="6">
        <v>0</v>
      </c>
      <c r="L52" s="15">
        <v>2.0833333333333333E-3</v>
      </c>
      <c r="M52" s="3">
        <v>0</v>
      </c>
      <c r="N52" s="11">
        <v>0</v>
      </c>
      <c r="O52" s="8">
        <v>0</v>
      </c>
      <c r="P52" s="6">
        <v>0</v>
      </c>
      <c r="Q52" s="15">
        <v>2.0833333333333333E-3</v>
      </c>
      <c r="R52" s="3">
        <v>0</v>
      </c>
      <c r="S52" s="11">
        <v>0</v>
      </c>
      <c r="T52" s="8">
        <v>0</v>
      </c>
      <c r="U52" s="6">
        <v>0</v>
      </c>
      <c r="V52" s="15">
        <v>2.0833333333333333E-3</v>
      </c>
      <c r="W52" s="3">
        <v>0</v>
      </c>
      <c r="X52" s="11">
        <v>0</v>
      </c>
      <c r="Y52" s="8">
        <v>0</v>
      </c>
      <c r="Z52" s="6">
        <v>0</v>
      </c>
      <c r="AA52" s="15">
        <v>2.0833333333333333E-3</v>
      </c>
      <c r="AB52" s="3">
        <v>0</v>
      </c>
      <c r="AC52" s="11">
        <v>0</v>
      </c>
      <c r="AD52" s="8">
        <v>0</v>
      </c>
      <c r="AE52" s="6">
        <v>0</v>
      </c>
      <c r="AF52" s="6">
        <v>2.0833333333333333E-3</v>
      </c>
      <c r="AG52" s="3">
        <v>0</v>
      </c>
      <c r="AH52" s="15" t="str">
        <v/>
      </c>
      <c r="AI52" s="14">
        <v>2.0833333333333333E-3</v>
      </c>
    </row>
  </sheetData>
  <mergeCells count="1">
    <mergeCell ref="A1:AI1"/>
  </mergeCells>
  <dataValidations count="1">
    <dataValidation allowBlank="1" showInputMessage="1" showErrorMessage="1" promptTitle="Não Mexer" prompt="NÂO MEXER" sqref="K3:L52 P3:P52 U3:U52 Z3:Z52 AE3:AE52" xr:uid="{8BFC6404-61BB-4CDF-9C6B-21A24ACE73F8}"/>
  </dataValidations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CC472CA-0257-4790-BB5A-1A6D1B766E13}">
          <x14:formula1>
            <xm:f>Classes!$A$2:$A$7</xm:f>
          </x14:formula1>
          <xm:sqref>E3:E52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73715-C958-4B59-A60C-E7360803236A}">
  <dimension ref="A1:V51"/>
  <sheetViews>
    <sheetView zoomScale="62" workbookViewId="0">
      <pane ySplit="1" topLeftCell="A2" activePane="bottomLeft" state="frozen"/>
      <selection pane="bottomLeft" activeCell="F2" sqref="F2"/>
    </sheetView>
  </sheetViews>
  <sheetFormatPr defaultRowHeight="14.4" x14ac:dyDescent="0.3"/>
  <cols>
    <col min="2" max="2" width="21.6640625" style="10" customWidth="1"/>
    <col min="3" max="3" width="19.77734375" style="10" hidden="1" customWidth="1"/>
    <col min="4" max="4" width="16.21875" style="10" hidden="1" customWidth="1"/>
    <col min="5" max="5" width="1.33203125" style="3" customWidth="1"/>
    <col min="6" max="6" width="9.77734375" style="10" customWidth="1"/>
    <col min="7" max="7" width="8.6640625" style="10" customWidth="1"/>
    <col min="8" max="8" width="1.21875" style="3" customWidth="1"/>
    <col min="9" max="9" width="9.5546875" style="10" bestFit="1" customWidth="1"/>
    <col min="10" max="10" width="9.21875" style="10" customWidth="1"/>
    <col min="11" max="11" width="1.5546875" style="3" customWidth="1"/>
    <col min="12" max="12" width="9.21875" style="10" bestFit="1" customWidth="1"/>
    <col min="13" max="13" width="9.21875" style="10" customWidth="1"/>
    <col min="14" max="14" width="0.6640625" style="3" customWidth="1"/>
    <col min="15" max="15" width="10.21875" style="10" customWidth="1"/>
    <col min="16" max="16" width="9.21875" style="10" bestFit="1" customWidth="1"/>
    <col min="17" max="17" width="1.88671875" style="3" customWidth="1"/>
    <col min="18" max="18" width="10.44140625" style="10" customWidth="1"/>
    <col min="19" max="19" width="9.88671875" style="10" customWidth="1"/>
    <col min="20" max="20" width="1.88671875" style="3" customWidth="1"/>
    <col min="21" max="21" width="9.5546875" bestFit="1" customWidth="1"/>
  </cols>
  <sheetData>
    <row r="1" spans="1:22" s="21" customFormat="1" ht="31.8" customHeight="1" x14ac:dyDescent="0.3">
      <c r="A1" s="18" t="s">
        <v>8</v>
      </c>
      <c r="B1" s="18" t="s">
        <v>1</v>
      </c>
      <c r="C1" s="18" t="s">
        <v>0</v>
      </c>
      <c r="D1" s="18" t="s">
        <v>10</v>
      </c>
      <c r="E1" s="18"/>
      <c r="F1" s="19" t="s">
        <v>45</v>
      </c>
      <c r="G1" s="19" t="s">
        <v>46</v>
      </c>
      <c r="H1" s="19"/>
      <c r="I1" s="19" t="s">
        <v>45</v>
      </c>
      <c r="J1" s="19" t="s">
        <v>46</v>
      </c>
      <c r="K1" s="19"/>
      <c r="L1" s="19" t="s">
        <v>47</v>
      </c>
      <c r="M1" s="19" t="s">
        <v>48</v>
      </c>
      <c r="N1" s="19"/>
      <c r="O1" s="19" t="s">
        <v>49</v>
      </c>
      <c r="P1" s="19" t="s">
        <v>50</v>
      </c>
      <c r="Q1" s="19"/>
      <c r="R1" s="19" t="s">
        <v>51</v>
      </c>
      <c r="S1" s="19" t="s">
        <v>52</v>
      </c>
      <c r="T1" s="20"/>
      <c r="U1" s="19" t="s">
        <v>53</v>
      </c>
      <c r="V1" s="19" t="s">
        <v>54</v>
      </c>
    </row>
    <row r="2" spans="1:22" x14ac:dyDescent="0.3">
      <c r="A2">
        <v>1</v>
      </c>
      <c r="B2" s="10" t="str">
        <f>Geral!B2</f>
        <v>TIAGO PRATA</v>
      </c>
      <c r="C2" t="e">
        <f>LEFT(#REF!, FIND("-",#REF!)-1)</f>
        <v>#REF!</v>
      </c>
      <c r="D2" t="e">
        <f>RIGHT(#REF!,LEN(#REF!)- FIND("-",#REF!))</f>
        <v>#REF!</v>
      </c>
    </row>
    <row r="3" spans="1:22" s="5" customFormat="1" x14ac:dyDescent="0.3">
      <c r="A3" s="5">
        <v>2</v>
      </c>
      <c r="B3" s="8" t="str">
        <f>Geral!B3</f>
        <v>JOÃO CUNHA</v>
      </c>
      <c r="C3" s="5" t="e">
        <f>LEFT(#REF!, FIND("-",#REF!)-1)</f>
        <v>#REF!</v>
      </c>
      <c r="D3" s="5" t="e">
        <f>RIGHT(#REF!,LEN(#REF!)- FIND("-",#REF!))</f>
        <v>#REF!</v>
      </c>
      <c r="E3" s="3"/>
      <c r="F3" s="8"/>
      <c r="G3" s="8"/>
      <c r="H3" s="3"/>
      <c r="I3" s="8"/>
      <c r="J3" s="8"/>
      <c r="K3" s="3"/>
      <c r="L3" s="8"/>
      <c r="M3" s="8"/>
      <c r="N3" s="3"/>
      <c r="O3" s="8"/>
      <c r="P3" s="8"/>
      <c r="Q3" s="3"/>
      <c r="R3" s="8"/>
      <c r="S3" s="8"/>
      <c r="T3" s="3"/>
    </row>
    <row r="4" spans="1:22" x14ac:dyDescent="0.3">
      <c r="A4">
        <v>3</v>
      </c>
      <c r="B4" s="10" t="str">
        <f>Geral!B4</f>
        <v>FILIPE AGUIAR</v>
      </c>
      <c r="C4" t="e">
        <f>LEFT(#REF!, FIND("-",#REF!)-1)</f>
        <v>#REF!</v>
      </c>
      <c r="D4" t="e">
        <f>RIGHT(#REF!,LEN(#REF!)- FIND("-",#REF!))</f>
        <v>#REF!</v>
      </c>
    </row>
    <row r="5" spans="1:22" s="5" customFormat="1" x14ac:dyDescent="0.3">
      <c r="A5" s="5">
        <v>4</v>
      </c>
      <c r="B5" s="8" t="str">
        <f>Geral!B5</f>
        <v>DUARTE MENDES</v>
      </c>
      <c r="C5" s="5" t="e">
        <f>LEFT(#REF!, FIND("-",#REF!)-1)</f>
        <v>#REF!</v>
      </c>
      <c r="D5" s="5" t="e">
        <f>RIGHT(#REF!,LEN(#REF!)- FIND("-",#REF!))</f>
        <v>#REF!</v>
      </c>
      <c r="E5" s="3"/>
      <c r="F5" s="8"/>
      <c r="G5" s="8"/>
      <c r="H5" s="3"/>
      <c r="I5" s="8"/>
      <c r="J5" s="8"/>
      <c r="K5" s="3"/>
      <c r="L5" s="8"/>
      <c r="M5" s="8"/>
      <c r="N5" s="3"/>
      <c r="O5" s="8"/>
      <c r="P5" s="8"/>
      <c r="Q5" s="3"/>
      <c r="R5" s="8"/>
      <c r="S5" s="8"/>
      <c r="T5" s="3"/>
    </row>
    <row r="6" spans="1:22" x14ac:dyDescent="0.3">
      <c r="A6">
        <v>5</v>
      </c>
      <c r="B6" s="10" t="str">
        <f>Geral!B6</f>
        <v>JOSÉ RIBEIRO</v>
      </c>
      <c r="C6" t="e">
        <f>LEFT(#REF!, FIND("-",#REF!)-1)</f>
        <v>#REF!</v>
      </c>
      <c r="D6" t="e">
        <f>RIGHT(#REF!,LEN(#REF!)- FIND("-",#REF!))</f>
        <v>#REF!</v>
      </c>
    </row>
    <row r="7" spans="1:22" s="5" customFormat="1" x14ac:dyDescent="0.3">
      <c r="A7" s="5">
        <v>6</v>
      </c>
      <c r="B7" s="8" t="str">
        <f>Geral!B7</f>
        <v>RUI ROSA</v>
      </c>
      <c r="C7" s="5" t="e">
        <f>LEFT(#REF!, FIND("-",#REF!)-1)</f>
        <v>#REF!</v>
      </c>
      <c r="D7" s="5" t="e">
        <f>RIGHT(#REF!,LEN(#REF!)- FIND("-",#REF!))</f>
        <v>#REF!</v>
      </c>
      <c r="E7" s="3"/>
      <c r="F7" s="8"/>
      <c r="G7" s="8"/>
      <c r="H7" s="3"/>
      <c r="I7" s="8"/>
      <c r="J7" s="8"/>
      <c r="K7" s="3"/>
      <c r="L7" s="8"/>
      <c r="M7" s="8"/>
      <c r="N7" s="3"/>
      <c r="O7" s="8"/>
      <c r="P7" s="8"/>
      <c r="Q7" s="3"/>
      <c r="R7" s="8"/>
      <c r="S7" s="8"/>
      <c r="T7" s="3"/>
    </row>
    <row r="8" spans="1:22" x14ac:dyDescent="0.3">
      <c r="A8">
        <v>7</v>
      </c>
      <c r="B8" s="10" t="str">
        <f>Geral!B8</f>
        <v>MIGUEL GOMES</v>
      </c>
      <c r="C8" t="e">
        <f>LEFT(#REF!, FIND("-",#REF!)-1)</f>
        <v>#REF!</v>
      </c>
      <c r="D8" t="e">
        <f>RIGHT(#REF!,LEN(#REF!)- FIND("-",#REF!))</f>
        <v>#REF!</v>
      </c>
    </row>
    <row r="9" spans="1:22" s="5" customFormat="1" x14ac:dyDescent="0.3">
      <c r="A9" s="5">
        <v>8</v>
      </c>
      <c r="B9" s="8" t="str">
        <f>Geral!B9</f>
        <v>ALEXANDRE TOMÁS</v>
      </c>
      <c r="C9" s="5" t="e">
        <f>LEFT(#REF!, FIND("-",#REF!)-1)</f>
        <v>#REF!</v>
      </c>
      <c r="D9" s="5" t="e">
        <f>RIGHT(#REF!,LEN(#REF!)- FIND("-",#REF!))</f>
        <v>#REF!</v>
      </c>
      <c r="E9" s="3"/>
      <c r="F9" s="8"/>
      <c r="G9" s="8"/>
      <c r="H9" s="3"/>
      <c r="I9" s="8"/>
      <c r="J9" s="8"/>
      <c r="K9" s="3"/>
      <c r="L9" s="8"/>
      <c r="M9" s="8"/>
      <c r="N9" s="3"/>
      <c r="O9" s="8"/>
      <c r="P9" s="8"/>
      <c r="Q9" s="3"/>
      <c r="R9" s="8"/>
      <c r="S9" s="8"/>
      <c r="T9" s="3"/>
    </row>
    <row r="10" spans="1:22" x14ac:dyDescent="0.3">
      <c r="A10">
        <v>9</v>
      </c>
      <c r="B10" s="10" t="str">
        <f>Geral!B10</f>
        <v>ARMANDO SILVA</v>
      </c>
      <c r="C10" t="e">
        <f>LEFT(#REF!, FIND("-",#REF!)-1)</f>
        <v>#REF!</v>
      </c>
      <c r="D10" t="e">
        <f>RIGHT(#REF!,LEN(#REF!)- FIND("-",#REF!))</f>
        <v>#REF!</v>
      </c>
    </row>
    <row r="11" spans="1:22" s="5" customFormat="1" x14ac:dyDescent="0.3">
      <c r="A11" s="5">
        <v>10</v>
      </c>
      <c r="B11" s="8" t="str">
        <f>Geral!B11</f>
        <v>PAULO MONIZ</v>
      </c>
      <c r="C11" s="5" t="e">
        <f>LEFT(#REF!, FIND("-",#REF!)-1)</f>
        <v>#REF!</v>
      </c>
      <c r="D11" s="5" t="e">
        <f>RIGHT(#REF!,LEN(#REF!)- FIND("-",#REF!))</f>
        <v>#REF!</v>
      </c>
      <c r="E11" s="3"/>
      <c r="F11" s="8"/>
      <c r="G11" s="8"/>
      <c r="H11" s="3"/>
      <c r="I11" s="8"/>
      <c r="J11" s="8"/>
      <c r="K11" s="3"/>
      <c r="L11" s="8"/>
      <c r="M11" s="8"/>
      <c r="N11" s="3"/>
      <c r="O11" s="8"/>
      <c r="P11" s="8"/>
      <c r="Q11" s="3"/>
      <c r="R11" s="8"/>
      <c r="S11" s="8"/>
      <c r="T11" s="3"/>
    </row>
    <row r="12" spans="1:22" x14ac:dyDescent="0.3">
      <c r="A12">
        <v>11</v>
      </c>
      <c r="B12" s="10" t="str">
        <f>Geral!B12</f>
        <v>RICARDO RODRIGUES</v>
      </c>
      <c r="C12" t="e">
        <f>LEFT(#REF!, FIND("-",#REF!)-1)</f>
        <v>#REF!</v>
      </c>
      <c r="D12" t="e">
        <f>RIGHT(#REF!,LEN(#REF!)- FIND("-",#REF!))</f>
        <v>#REF!</v>
      </c>
    </row>
    <row r="13" spans="1:22" s="5" customFormat="1" x14ac:dyDescent="0.3">
      <c r="A13" s="5">
        <v>12</v>
      </c>
      <c r="B13" s="8" t="str">
        <f>Geral!B13</f>
        <v>NELSON AGUIAR</v>
      </c>
      <c r="C13" s="5" t="e">
        <f>LEFT(#REF!, FIND("-",#REF!)-1)</f>
        <v>#REF!</v>
      </c>
      <c r="D13" s="5" t="e">
        <f>RIGHT(#REF!,LEN(#REF!)- FIND("-",#REF!))</f>
        <v>#REF!</v>
      </c>
      <c r="E13" s="3"/>
      <c r="F13" s="8"/>
      <c r="G13" s="8"/>
      <c r="H13" s="3"/>
      <c r="I13" s="8"/>
      <c r="J13" s="8"/>
      <c r="K13" s="3"/>
      <c r="L13" s="8"/>
      <c r="M13" s="8"/>
      <c r="N13" s="3"/>
      <c r="O13" s="8"/>
      <c r="P13" s="8"/>
      <c r="Q13" s="3"/>
      <c r="R13" s="8"/>
      <c r="S13" s="8"/>
      <c r="T13" s="3"/>
    </row>
    <row r="14" spans="1:22" x14ac:dyDescent="0.3">
      <c r="A14">
        <v>13</v>
      </c>
      <c r="B14" s="10" t="str">
        <f>Geral!B14</f>
        <v>NUNO AMADO</v>
      </c>
      <c r="C14" t="e">
        <f>LEFT(#REF!, FIND("-",#REF!)-1)</f>
        <v>#REF!</v>
      </c>
      <c r="D14" t="e">
        <f>RIGHT(#REF!,LEN(#REF!)- FIND("-",#REF!))</f>
        <v>#REF!</v>
      </c>
    </row>
    <row r="15" spans="1:22" s="5" customFormat="1" x14ac:dyDescent="0.3">
      <c r="A15" s="5">
        <v>14</v>
      </c>
      <c r="B15" s="8" t="str">
        <f>Geral!B15</f>
        <v>JOÂO RIBEIRO</v>
      </c>
      <c r="C15" s="5" t="e">
        <f>LEFT(#REF!, FIND("-",#REF!)-1)</f>
        <v>#REF!</v>
      </c>
      <c r="D15" s="5" t="e">
        <f>RIGHT(#REF!,LEN(#REF!)- FIND("-",#REF!))</f>
        <v>#REF!</v>
      </c>
      <c r="E15" s="3"/>
      <c r="F15" s="8"/>
      <c r="G15" s="8"/>
      <c r="H15" s="3"/>
      <c r="I15" s="8"/>
      <c r="J15" s="8"/>
      <c r="K15" s="3"/>
      <c r="L15" s="8"/>
      <c r="M15" s="8"/>
      <c r="N15" s="3"/>
      <c r="O15" s="8"/>
      <c r="P15" s="8"/>
      <c r="Q15" s="3"/>
      <c r="R15" s="8"/>
      <c r="S15" s="8"/>
      <c r="T15" s="3"/>
    </row>
    <row r="16" spans="1:22" x14ac:dyDescent="0.3">
      <c r="A16">
        <v>15</v>
      </c>
      <c r="B16" s="10" t="str">
        <f>Geral!B16</f>
        <v>LUIS SILVA</v>
      </c>
      <c r="C16" t="e">
        <f>LEFT(#REF!, FIND("-",#REF!)-1)</f>
        <v>#REF!</v>
      </c>
      <c r="D16" t="e">
        <f>RIGHT(#REF!,LEN(#REF!)- FIND("-",#REF!))</f>
        <v>#REF!</v>
      </c>
    </row>
    <row r="17" spans="1:20" s="5" customFormat="1" x14ac:dyDescent="0.3">
      <c r="A17" s="5">
        <v>16</v>
      </c>
      <c r="B17" s="8" t="str">
        <f>Geral!B17</f>
        <v>RAFAEL RIBEIRO</v>
      </c>
      <c r="C17" s="5" t="e">
        <f>LEFT(#REF!, FIND("-",#REF!)-1)</f>
        <v>#REF!</v>
      </c>
      <c r="D17" s="5" t="e">
        <f>RIGHT(#REF!,LEN(#REF!)- FIND("-",#REF!))</f>
        <v>#REF!</v>
      </c>
      <c r="E17" s="3"/>
      <c r="F17" s="8"/>
      <c r="G17" s="8"/>
      <c r="H17" s="3"/>
      <c r="I17" s="8"/>
      <c r="J17" s="8"/>
      <c r="K17" s="3"/>
      <c r="L17" s="8"/>
      <c r="M17" s="8"/>
      <c r="N17" s="3"/>
      <c r="O17" s="8"/>
      <c r="P17" s="8"/>
      <c r="Q17" s="3"/>
      <c r="R17" s="8"/>
      <c r="S17" s="8"/>
      <c r="T17" s="3"/>
    </row>
    <row r="18" spans="1:20" x14ac:dyDescent="0.3">
      <c r="A18">
        <v>17</v>
      </c>
      <c r="B18" s="10" t="str">
        <f>Geral!B18</f>
        <v>JORGE ALMEIDA</v>
      </c>
      <c r="C18" t="e">
        <f>LEFT(#REF!, FIND("-",#REF!)-1)</f>
        <v>#REF!</v>
      </c>
      <c r="D18" t="e">
        <f>RIGHT(#REF!,LEN(#REF!)- FIND("-",#REF!))</f>
        <v>#REF!</v>
      </c>
    </row>
    <row r="19" spans="1:20" s="5" customFormat="1" x14ac:dyDescent="0.3">
      <c r="A19" s="5">
        <v>18</v>
      </c>
      <c r="B19" s="8" t="str">
        <f>Geral!B19</f>
        <v>FERNANDO PEREIRA</v>
      </c>
      <c r="C19" s="5" t="e">
        <f>LEFT(#REF!, FIND("-",#REF!)-1)</f>
        <v>#REF!</v>
      </c>
      <c r="D19" s="5" t="e">
        <f>RIGHT(#REF!,LEN(#REF!)- FIND("-",#REF!))</f>
        <v>#REF!</v>
      </c>
      <c r="E19" s="3"/>
      <c r="F19" s="8"/>
      <c r="G19" s="8"/>
      <c r="H19" s="3"/>
      <c r="I19" s="8"/>
      <c r="J19" s="8"/>
      <c r="K19" s="3"/>
      <c r="L19" s="8"/>
      <c r="M19" s="8"/>
      <c r="N19" s="3"/>
      <c r="O19" s="8"/>
      <c r="P19" s="8"/>
      <c r="Q19" s="3"/>
      <c r="R19" s="8"/>
      <c r="S19" s="8"/>
      <c r="T19" s="3"/>
    </row>
    <row r="20" spans="1:20" x14ac:dyDescent="0.3">
      <c r="A20">
        <v>19</v>
      </c>
      <c r="B20" s="10" t="str">
        <f>Geral!B20</f>
        <v>CANDIDO SANTOS</v>
      </c>
      <c r="C20" t="e">
        <f>LEFT(#REF!, FIND("-",#REF!)-1)</f>
        <v>#REF!</v>
      </c>
      <c r="D20" t="e">
        <f>RIGHT(#REF!,LEN(#REF!)- FIND("-",#REF!))</f>
        <v>#REF!</v>
      </c>
    </row>
    <row r="21" spans="1:20" s="5" customFormat="1" x14ac:dyDescent="0.3">
      <c r="A21" s="5">
        <v>20</v>
      </c>
      <c r="B21" s="8" t="str">
        <f>Geral!B21</f>
        <v>ANTÓNIO ALEXANDRE</v>
      </c>
      <c r="C21" s="5" t="e">
        <f>LEFT(#REF!, FIND("-",#REF!)-1)</f>
        <v>#REF!</v>
      </c>
      <c r="D21" s="5" t="e">
        <f>RIGHT(#REF!,LEN(#REF!)- FIND("-",#REF!))</f>
        <v>#REF!</v>
      </c>
      <c r="E21" s="3"/>
      <c r="F21" s="8"/>
      <c r="G21" s="8"/>
      <c r="H21" s="3"/>
      <c r="I21" s="8"/>
      <c r="J21" s="8"/>
      <c r="K21" s="3"/>
      <c r="L21" s="8"/>
      <c r="M21" s="8"/>
      <c r="N21" s="3"/>
      <c r="O21" s="8"/>
      <c r="P21" s="8"/>
      <c r="Q21" s="3"/>
      <c r="R21" s="8"/>
      <c r="S21" s="8"/>
      <c r="T21" s="3"/>
    </row>
    <row r="22" spans="1:20" x14ac:dyDescent="0.3">
      <c r="A22">
        <v>21</v>
      </c>
      <c r="B22" s="10" t="str">
        <f>Geral!B22</f>
        <v>TIAGO MATEUS</v>
      </c>
      <c r="C22" t="e">
        <f>LEFT(#REF!, FIND("-",#REF!)-1)</f>
        <v>#REF!</v>
      </c>
      <c r="D22" t="e">
        <f>RIGHT(#REF!,LEN(#REF!)- FIND("-",#REF!))</f>
        <v>#REF!</v>
      </c>
    </row>
    <row r="23" spans="1:20" s="5" customFormat="1" x14ac:dyDescent="0.3">
      <c r="A23" s="5">
        <v>22</v>
      </c>
      <c r="B23" s="8" t="str">
        <f>Geral!B23</f>
        <v>NELSON TOMÁS</v>
      </c>
      <c r="C23" s="5" t="e">
        <f>LEFT(#REF!, FIND("-",#REF!)-1)</f>
        <v>#REF!</v>
      </c>
      <c r="D23" s="5" t="e">
        <f>RIGHT(#REF!,LEN(#REF!)- FIND("-",#REF!))</f>
        <v>#REF!</v>
      </c>
      <c r="E23" s="3"/>
      <c r="F23" s="8"/>
      <c r="G23" s="8"/>
      <c r="H23" s="3"/>
      <c r="I23" s="8"/>
      <c r="J23" s="8"/>
      <c r="K23" s="3"/>
      <c r="L23" s="8"/>
      <c r="M23" s="8"/>
      <c r="N23" s="3"/>
      <c r="O23" s="8"/>
      <c r="P23" s="8"/>
      <c r="Q23" s="3"/>
      <c r="R23" s="8"/>
      <c r="S23" s="8"/>
      <c r="T23" s="3"/>
    </row>
    <row r="24" spans="1:20" x14ac:dyDescent="0.3">
      <c r="A24">
        <v>23</v>
      </c>
      <c r="B24" s="10" t="str">
        <f>Geral!B24</f>
        <v>ANDRÈ RODRIGUES</v>
      </c>
      <c r="C24" t="e">
        <f>LEFT(#REF!, FIND("-",#REF!)-1)</f>
        <v>#REF!</v>
      </c>
      <c r="D24" t="e">
        <f>RIGHT(#REF!,LEN(#REF!)- FIND("-",#REF!))</f>
        <v>#REF!</v>
      </c>
    </row>
    <row r="25" spans="1:20" s="5" customFormat="1" x14ac:dyDescent="0.3">
      <c r="A25" s="5">
        <v>24</v>
      </c>
      <c r="B25" s="8">
        <f>Geral!B25</f>
        <v>0</v>
      </c>
      <c r="C25" s="5" t="e">
        <f>LEFT(#REF!, FIND("-",#REF!)-1)</f>
        <v>#REF!</v>
      </c>
      <c r="D25" s="5" t="e">
        <f>RIGHT(#REF!,LEN(#REF!)- FIND("-",#REF!))</f>
        <v>#REF!</v>
      </c>
      <c r="E25" s="3"/>
      <c r="F25" s="8"/>
      <c r="G25" s="8"/>
      <c r="H25" s="3"/>
      <c r="I25" s="8"/>
      <c r="J25" s="8"/>
      <c r="K25" s="3"/>
      <c r="L25" s="8"/>
      <c r="M25" s="8"/>
      <c r="N25" s="3"/>
      <c r="O25" s="8"/>
      <c r="P25" s="8"/>
      <c r="Q25" s="3"/>
      <c r="R25" s="8"/>
      <c r="S25" s="8"/>
      <c r="T25" s="3"/>
    </row>
    <row r="26" spans="1:20" x14ac:dyDescent="0.3">
      <c r="A26">
        <v>25</v>
      </c>
      <c r="B26" s="10">
        <f>Geral!B26</f>
        <v>0</v>
      </c>
      <c r="C26" t="e">
        <f>LEFT(#REF!, FIND("-",#REF!)-1)</f>
        <v>#REF!</v>
      </c>
      <c r="D26" t="e">
        <f>RIGHT(#REF!,LEN(#REF!)- FIND("-",#REF!))</f>
        <v>#REF!</v>
      </c>
    </row>
    <row r="27" spans="1:20" s="5" customFormat="1" x14ac:dyDescent="0.3">
      <c r="A27" s="5">
        <v>26</v>
      </c>
      <c r="B27" s="8">
        <f>Geral!B27</f>
        <v>0</v>
      </c>
      <c r="C27" s="5" t="e">
        <f>LEFT(#REF!, FIND("-",#REF!)-1)</f>
        <v>#REF!</v>
      </c>
      <c r="D27" s="5" t="e">
        <f>RIGHT(#REF!,LEN(#REF!)- FIND("-",#REF!))</f>
        <v>#REF!</v>
      </c>
      <c r="E27" s="3"/>
      <c r="F27" s="8"/>
      <c r="G27" s="8"/>
      <c r="H27" s="3"/>
      <c r="I27" s="8"/>
      <c r="J27" s="8"/>
      <c r="K27" s="3"/>
      <c r="L27" s="8"/>
      <c r="M27" s="8"/>
      <c r="N27" s="3"/>
      <c r="O27" s="8"/>
      <c r="P27" s="8"/>
      <c r="Q27" s="3"/>
      <c r="R27" s="8"/>
      <c r="S27" s="8"/>
      <c r="T27" s="3"/>
    </row>
    <row r="28" spans="1:20" x14ac:dyDescent="0.3">
      <c r="A28">
        <v>27</v>
      </c>
      <c r="B28" s="10">
        <f>Geral!B28</f>
        <v>0</v>
      </c>
      <c r="C28" t="e">
        <f>LEFT(#REF!, FIND("-",#REF!)-1)</f>
        <v>#REF!</v>
      </c>
      <c r="D28" t="e">
        <f>RIGHT(#REF!,LEN(#REF!)- FIND("-",#REF!))</f>
        <v>#REF!</v>
      </c>
    </row>
    <row r="29" spans="1:20" s="5" customFormat="1" x14ac:dyDescent="0.3">
      <c r="A29" s="5">
        <v>28</v>
      </c>
      <c r="B29" s="8">
        <f>Geral!B29</f>
        <v>0</v>
      </c>
      <c r="C29" s="5" t="e">
        <f>LEFT(#REF!, FIND("-",#REF!)-1)</f>
        <v>#REF!</v>
      </c>
      <c r="D29" s="5" t="e">
        <f>RIGHT(#REF!,LEN(#REF!)- FIND("-",#REF!))</f>
        <v>#REF!</v>
      </c>
      <c r="E29" s="3"/>
      <c r="F29" s="8"/>
      <c r="G29" s="8"/>
      <c r="H29" s="3"/>
      <c r="I29" s="8"/>
      <c r="J29" s="8"/>
      <c r="K29" s="3"/>
      <c r="L29" s="8"/>
      <c r="M29" s="8"/>
      <c r="N29" s="3"/>
      <c r="O29" s="8"/>
      <c r="P29" s="8"/>
      <c r="Q29" s="3"/>
      <c r="R29" s="8"/>
      <c r="S29" s="8"/>
      <c r="T29" s="3"/>
    </row>
    <row r="30" spans="1:20" x14ac:dyDescent="0.3">
      <c r="A30">
        <v>29</v>
      </c>
      <c r="B30" s="10">
        <f>Geral!B30</f>
        <v>0</v>
      </c>
      <c r="C30" t="e">
        <f>LEFT(#REF!, FIND("-",#REF!)-1)</f>
        <v>#REF!</v>
      </c>
      <c r="D30" t="e">
        <f>RIGHT(#REF!,LEN(#REF!)- FIND("-",#REF!))</f>
        <v>#REF!</v>
      </c>
    </row>
    <row r="31" spans="1:20" s="5" customFormat="1" x14ac:dyDescent="0.3">
      <c r="A31" s="5">
        <v>30</v>
      </c>
      <c r="B31" s="8">
        <f>Geral!B31</f>
        <v>0</v>
      </c>
      <c r="C31" s="5" t="e">
        <f>LEFT(#REF!, FIND("-",#REF!)-1)</f>
        <v>#REF!</v>
      </c>
      <c r="D31" s="5" t="e">
        <f>RIGHT(#REF!,LEN(#REF!)- FIND("-",#REF!))</f>
        <v>#REF!</v>
      </c>
      <c r="E31" s="3"/>
      <c r="F31" s="8"/>
      <c r="G31" s="8"/>
      <c r="H31" s="3"/>
      <c r="I31" s="8"/>
      <c r="J31" s="8"/>
      <c r="K31" s="3"/>
      <c r="L31" s="8"/>
      <c r="M31" s="8"/>
      <c r="N31" s="3"/>
      <c r="O31" s="8"/>
      <c r="P31" s="8"/>
      <c r="Q31" s="3"/>
      <c r="R31" s="8"/>
      <c r="S31" s="8"/>
      <c r="T31" s="3"/>
    </row>
    <row r="32" spans="1:20" x14ac:dyDescent="0.3">
      <c r="A32">
        <v>31</v>
      </c>
      <c r="B32" s="10">
        <f>Geral!B32</f>
        <v>0</v>
      </c>
      <c r="C32" t="e">
        <f>LEFT(#REF!, FIND("-",#REF!)-1)</f>
        <v>#REF!</v>
      </c>
      <c r="D32" t="e">
        <f>RIGHT(#REF!,LEN(#REF!)- FIND("-",#REF!))</f>
        <v>#REF!</v>
      </c>
    </row>
    <row r="33" spans="1:20" s="5" customFormat="1" x14ac:dyDescent="0.3">
      <c r="A33" s="5">
        <v>32</v>
      </c>
      <c r="B33" s="8">
        <f>Geral!B33</f>
        <v>0</v>
      </c>
      <c r="C33" s="5" t="e">
        <f>LEFT(#REF!, FIND("-",#REF!)-1)</f>
        <v>#REF!</v>
      </c>
      <c r="D33" s="5" t="e">
        <f>RIGHT(#REF!,LEN(#REF!)- FIND("-",#REF!))</f>
        <v>#REF!</v>
      </c>
      <c r="E33" s="3"/>
      <c r="F33" s="8"/>
      <c r="G33" s="8"/>
      <c r="H33" s="3"/>
      <c r="I33" s="8"/>
      <c r="J33" s="8"/>
      <c r="K33" s="3"/>
      <c r="L33" s="8"/>
      <c r="M33" s="8"/>
      <c r="N33" s="3"/>
      <c r="O33" s="8"/>
      <c r="P33" s="8"/>
      <c r="Q33" s="3"/>
      <c r="R33" s="8"/>
      <c r="S33" s="8"/>
      <c r="T33" s="3"/>
    </row>
    <row r="34" spans="1:20" x14ac:dyDescent="0.3">
      <c r="A34">
        <v>33</v>
      </c>
      <c r="B34" s="10">
        <f>Geral!B34</f>
        <v>0</v>
      </c>
      <c r="C34" t="e">
        <f>LEFT(#REF!, FIND("-",#REF!)-1)</f>
        <v>#REF!</v>
      </c>
      <c r="D34" t="e">
        <f>RIGHT(#REF!,LEN(#REF!)- FIND("-",#REF!))</f>
        <v>#REF!</v>
      </c>
    </row>
    <row r="35" spans="1:20" s="5" customFormat="1" x14ac:dyDescent="0.3">
      <c r="A35" s="5">
        <v>34</v>
      </c>
      <c r="B35" s="8">
        <f>Geral!B35</f>
        <v>0</v>
      </c>
      <c r="C35" s="5" t="e">
        <f>LEFT(#REF!, FIND("-",#REF!)-1)</f>
        <v>#REF!</v>
      </c>
      <c r="D35" s="5" t="e">
        <f>RIGHT(#REF!,LEN(#REF!)- FIND("-",#REF!))</f>
        <v>#REF!</v>
      </c>
      <c r="E35" s="3"/>
      <c r="F35" s="8"/>
      <c r="G35" s="8"/>
      <c r="H35" s="3"/>
      <c r="I35" s="8"/>
      <c r="J35" s="8"/>
      <c r="K35" s="3"/>
      <c r="L35" s="8"/>
      <c r="M35" s="8"/>
      <c r="N35" s="3"/>
      <c r="O35" s="8"/>
      <c r="P35" s="8"/>
      <c r="Q35" s="3"/>
      <c r="R35" s="8"/>
      <c r="S35" s="8"/>
      <c r="T35" s="3"/>
    </row>
    <row r="36" spans="1:20" x14ac:dyDescent="0.3">
      <c r="A36">
        <v>35</v>
      </c>
      <c r="B36" s="10">
        <f>Geral!B36</f>
        <v>0</v>
      </c>
      <c r="C36" t="e">
        <f>LEFT(#REF!, FIND("-",#REF!)-1)</f>
        <v>#REF!</v>
      </c>
      <c r="D36" t="e">
        <f>RIGHT(#REF!,LEN(#REF!)- FIND("-",#REF!))</f>
        <v>#REF!</v>
      </c>
    </row>
    <row r="37" spans="1:20" s="5" customFormat="1" x14ac:dyDescent="0.3">
      <c r="A37" s="5">
        <v>36</v>
      </c>
      <c r="B37" s="8">
        <f>Geral!B37</f>
        <v>0</v>
      </c>
      <c r="C37" s="5" t="e">
        <f>LEFT(#REF!, FIND("-",#REF!)-1)</f>
        <v>#REF!</v>
      </c>
      <c r="D37" s="5" t="e">
        <f>RIGHT(#REF!,LEN(#REF!)- FIND("-",#REF!))</f>
        <v>#REF!</v>
      </c>
      <c r="E37" s="3"/>
      <c r="F37" s="8"/>
      <c r="G37" s="8"/>
      <c r="H37" s="3"/>
      <c r="I37" s="8"/>
      <c r="J37" s="8"/>
      <c r="K37" s="3"/>
      <c r="L37" s="8"/>
      <c r="M37" s="8"/>
      <c r="N37" s="3"/>
      <c r="O37" s="8"/>
      <c r="P37" s="8"/>
      <c r="Q37" s="3"/>
      <c r="R37" s="8"/>
      <c r="S37" s="8"/>
      <c r="T37" s="3"/>
    </row>
    <row r="38" spans="1:20" x14ac:dyDescent="0.3">
      <c r="A38">
        <v>37</v>
      </c>
      <c r="B38" s="10">
        <f>Geral!B38</f>
        <v>0</v>
      </c>
      <c r="C38" t="e">
        <f>LEFT(#REF!, FIND("-",#REF!)-1)</f>
        <v>#REF!</v>
      </c>
      <c r="D38" t="e">
        <f>RIGHT(#REF!,LEN(#REF!)- FIND("-",#REF!))</f>
        <v>#REF!</v>
      </c>
    </row>
    <row r="39" spans="1:20" s="5" customFormat="1" x14ac:dyDescent="0.3">
      <c r="A39" s="5">
        <v>38</v>
      </c>
      <c r="B39" s="8">
        <f>Geral!B39</f>
        <v>0</v>
      </c>
      <c r="C39" s="5" t="e">
        <f>LEFT(#REF!, FIND("-",#REF!)-1)</f>
        <v>#REF!</v>
      </c>
      <c r="D39" s="5" t="e">
        <f>RIGHT(#REF!,LEN(#REF!)- FIND("-",#REF!))</f>
        <v>#REF!</v>
      </c>
      <c r="E39" s="3"/>
      <c r="F39" s="8"/>
      <c r="G39" s="8"/>
      <c r="H39" s="3"/>
      <c r="I39" s="8"/>
      <c r="J39" s="8"/>
      <c r="K39" s="3"/>
      <c r="L39" s="8"/>
      <c r="M39" s="8"/>
      <c r="N39" s="3"/>
      <c r="O39" s="8"/>
      <c r="P39" s="8"/>
      <c r="Q39" s="3"/>
      <c r="R39" s="8"/>
      <c r="S39" s="8"/>
      <c r="T39" s="3"/>
    </row>
    <row r="40" spans="1:20" x14ac:dyDescent="0.3">
      <c r="A40">
        <v>39</v>
      </c>
      <c r="B40" s="10">
        <f>Geral!B40</f>
        <v>0</v>
      </c>
      <c r="C40" t="e">
        <f>LEFT(#REF!, FIND("-",#REF!)-1)</f>
        <v>#REF!</v>
      </c>
      <c r="D40" t="e">
        <f>RIGHT(#REF!,LEN(#REF!)- FIND("-",#REF!))</f>
        <v>#REF!</v>
      </c>
    </row>
    <row r="41" spans="1:20" s="5" customFormat="1" x14ac:dyDescent="0.3">
      <c r="A41" s="5">
        <v>40</v>
      </c>
      <c r="B41" s="8">
        <f>Geral!B41</f>
        <v>0</v>
      </c>
      <c r="C41" s="5" t="e">
        <f>LEFT(#REF!, FIND("-",#REF!)-1)</f>
        <v>#REF!</v>
      </c>
      <c r="D41" s="5" t="e">
        <f>RIGHT(#REF!,LEN(#REF!)- FIND("-",#REF!))</f>
        <v>#REF!</v>
      </c>
      <c r="E41" s="3"/>
      <c r="F41" s="8"/>
      <c r="G41" s="8"/>
      <c r="H41" s="3"/>
      <c r="I41" s="8"/>
      <c r="J41" s="8"/>
      <c r="K41" s="3"/>
      <c r="L41" s="8"/>
      <c r="M41" s="8"/>
      <c r="N41" s="3"/>
      <c r="O41" s="8"/>
      <c r="P41" s="8"/>
      <c r="Q41" s="3"/>
      <c r="R41" s="8"/>
      <c r="S41" s="8"/>
      <c r="T41" s="3"/>
    </row>
    <row r="42" spans="1:20" x14ac:dyDescent="0.3">
      <c r="A42">
        <v>41</v>
      </c>
      <c r="B42" s="10">
        <f>Geral!B42</f>
        <v>0</v>
      </c>
      <c r="C42" t="e">
        <f>LEFT(#REF!, FIND("-",#REF!)-1)</f>
        <v>#REF!</v>
      </c>
      <c r="D42" t="e">
        <f>RIGHT(#REF!,LEN(#REF!)- FIND("-",#REF!))</f>
        <v>#REF!</v>
      </c>
    </row>
    <row r="43" spans="1:20" s="5" customFormat="1" x14ac:dyDescent="0.3">
      <c r="A43" s="5">
        <v>42</v>
      </c>
      <c r="B43" s="8">
        <f>Geral!B43</f>
        <v>0</v>
      </c>
      <c r="C43" s="5" t="e">
        <f>LEFT(#REF!, FIND("-",#REF!)-1)</f>
        <v>#REF!</v>
      </c>
      <c r="D43" s="5" t="e">
        <f>RIGHT(#REF!,LEN(#REF!)- FIND("-",#REF!))</f>
        <v>#REF!</v>
      </c>
      <c r="E43" s="3"/>
      <c r="F43" s="8"/>
      <c r="G43" s="8"/>
      <c r="H43" s="3"/>
      <c r="I43" s="8"/>
      <c r="J43" s="8"/>
      <c r="K43" s="3"/>
      <c r="L43" s="8"/>
      <c r="M43" s="8"/>
      <c r="N43" s="3"/>
      <c r="O43" s="8"/>
      <c r="P43" s="8"/>
      <c r="Q43" s="3"/>
      <c r="R43" s="8"/>
      <c r="S43" s="8"/>
      <c r="T43" s="3"/>
    </row>
    <row r="44" spans="1:20" x14ac:dyDescent="0.3">
      <c r="A44">
        <v>43</v>
      </c>
      <c r="B44" s="10">
        <f>Geral!B44</f>
        <v>0</v>
      </c>
      <c r="C44" t="e">
        <f>LEFT(#REF!, FIND("-",#REF!)-1)</f>
        <v>#REF!</v>
      </c>
      <c r="D44" t="e">
        <f>RIGHT(#REF!,LEN(#REF!)- FIND("-",#REF!))</f>
        <v>#REF!</v>
      </c>
    </row>
    <row r="45" spans="1:20" s="5" customFormat="1" x14ac:dyDescent="0.3">
      <c r="A45" s="5">
        <v>44</v>
      </c>
      <c r="B45" s="8">
        <f>Geral!B45</f>
        <v>0</v>
      </c>
      <c r="C45" s="5" t="e">
        <f>LEFT(#REF!, FIND("-",#REF!)-1)</f>
        <v>#REF!</v>
      </c>
      <c r="D45" s="5" t="e">
        <f>RIGHT(#REF!,LEN(#REF!)- FIND("-",#REF!))</f>
        <v>#REF!</v>
      </c>
      <c r="E45" s="3"/>
      <c r="F45" s="8"/>
      <c r="G45" s="8"/>
      <c r="H45" s="3"/>
      <c r="I45" s="8"/>
      <c r="J45" s="8"/>
      <c r="K45" s="3"/>
      <c r="L45" s="8"/>
      <c r="M45" s="8"/>
      <c r="N45" s="3"/>
      <c r="O45" s="8"/>
      <c r="P45" s="8"/>
      <c r="Q45" s="3"/>
      <c r="R45" s="8"/>
      <c r="S45" s="8"/>
      <c r="T45" s="3"/>
    </row>
    <row r="46" spans="1:20" x14ac:dyDescent="0.3">
      <c r="A46">
        <v>45</v>
      </c>
      <c r="B46" s="10">
        <f>Geral!B46</f>
        <v>0</v>
      </c>
      <c r="C46" t="e">
        <f>LEFT(#REF!, FIND("-",#REF!)-1)</f>
        <v>#REF!</v>
      </c>
      <c r="D46" t="e">
        <f>RIGHT(#REF!,LEN(#REF!)- FIND("-",#REF!))</f>
        <v>#REF!</v>
      </c>
    </row>
    <row r="47" spans="1:20" s="5" customFormat="1" x14ac:dyDescent="0.3">
      <c r="A47" s="5">
        <v>46</v>
      </c>
      <c r="B47" s="8">
        <f>Geral!B47</f>
        <v>0</v>
      </c>
      <c r="C47" s="5" t="e">
        <f>LEFT(#REF!, FIND("-",#REF!)-1)</f>
        <v>#REF!</v>
      </c>
      <c r="D47" s="5" t="e">
        <f>RIGHT(#REF!,LEN(#REF!)- FIND("-",#REF!))</f>
        <v>#REF!</v>
      </c>
      <c r="E47" s="3"/>
      <c r="F47" s="8"/>
      <c r="G47" s="8"/>
      <c r="H47" s="3"/>
      <c r="I47" s="8"/>
      <c r="J47" s="8"/>
      <c r="K47" s="3"/>
      <c r="L47" s="8"/>
      <c r="M47" s="8"/>
      <c r="N47" s="3"/>
      <c r="O47" s="8"/>
      <c r="P47" s="8"/>
      <c r="Q47" s="3"/>
      <c r="R47" s="8"/>
      <c r="S47" s="8"/>
      <c r="T47" s="3"/>
    </row>
    <row r="48" spans="1:20" x14ac:dyDescent="0.3">
      <c r="A48">
        <v>47</v>
      </c>
      <c r="B48" s="10">
        <f>Geral!B48</f>
        <v>0</v>
      </c>
      <c r="C48" t="e">
        <f>LEFT(#REF!, FIND("-",#REF!)-1)</f>
        <v>#REF!</v>
      </c>
      <c r="D48" t="e">
        <f>RIGHT(#REF!,LEN(#REF!)- FIND("-",#REF!))</f>
        <v>#REF!</v>
      </c>
    </row>
    <row r="49" spans="1:20" s="5" customFormat="1" x14ac:dyDescent="0.3">
      <c r="A49" s="5">
        <v>48</v>
      </c>
      <c r="B49" s="8">
        <f>Geral!B49</f>
        <v>0</v>
      </c>
      <c r="C49" s="5" t="e">
        <f>LEFT(#REF!, FIND("-",#REF!)-1)</f>
        <v>#REF!</v>
      </c>
      <c r="D49" s="5" t="e">
        <f>RIGHT(#REF!,LEN(#REF!)- FIND("-",#REF!))</f>
        <v>#REF!</v>
      </c>
      <c r="E49" s="3"/>
      <c r="F49" s="8"/>
      <c r="G49" s="8"/>
      <c r="H49" s="3"/>
      <c r="I49" s="8"/>
      <c r="J49" s="8"/>
      <c r="K49" s="3"/>
      <c r="L49" s="8"/>
      <c r="M49" s="8"/>
      <c r="N49" s="3"/>
      <c r="O49" s="8"/>
      <c r="P49" s="8"/>
      <c r="Q49" s="3"/>
      <c r="R49" s="8"/>
      <c r="S49" s="8"/>
      <c r="T49" s="3"/>
    </row>
    <row r="50" spans="1:20" x14ac:dyDescent="0.3">
      <c r="A50">
        <v>49</v>
      </c>
      <c r="B50" s="10">
        <f>Geral!B50</f>
        <v>0</v>
      </c>
      <c r="C50" t="e">
        <f>LEFT(#REF!, FIND("-",#REF!)-1)</f>
        <v>#REF!</v>
      </c>
      <c r="D50" t="e">
        <f>RIGHT(#REF!,LEN(#REF!)- FIND("-",#REF!))</f>
        <v>#REF!</v>
      </c>
    </row>
    <row r="51" spans="1:20" s="5" customFormat="1" x14ac:dyDescent="0.3">
      <c r="A51" s="5">
        <v>50</v>
      </c>
      <c r="B51" s="8">
        <f>Geral!B51</f>
        <v>0</v>
      </c>
      <c r="C51" s="5" t="e">
        <f>LEFT(#REF!, FIND("-",#REF!)-1)</f>
        <v>#REF!</v>
      </c>
      <c r="D51" s="5" t="e">
        <f>RIGHT(#REF!,LEN(#REF!)- FIND("-",#REF!))</f>
        <v>#REF!</v>
      </c>
      <c r="E51" s="3"/>
      <c r="F51" s="8"/>
      <c r="G51" s="8"/>
      <c r="H51" s="3"/>
      <c r="I51" s="8"/>
      <c r="J51" s="8"/>
      <c r="K51" s="3"/>
      <c r="L51" s="8"/>
      <c r="M51" s="8"/>
      <c r="N51" s="3"/>
      <c r="O51" s="8"/>
      <c r="P51" s="8"/>
      <c r="Q51" s="3"/>
      <c r="R51" s="8"/>
      <c r="S51" s="8"/>
      <c r="T51" s="3"/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C7D7D-ED94-4768-8AD7-C2C60C530220}">
  <dimension ref="A1:R51"/>
  <sheetViews>
    <sheetView zoomScale="62" workbookViewId="0">
      <pane ySplit="1" topLeftCell="A2" activePane="bottomLeft" state="frozen"/>
      <selection pane="bottomLeft" activeCell="B23" sqref="B23"/>
    </sheetView>
  </sheetViews>
  <sheetFormatPr defaultRowHeight="14.4" x14ac:dyDescent="0.3"/>
  <cols>
    <col min="2" max="2" width="33" style="10" customWidth="1"/>
    <col min="3" max="3" width="26.88671875" style="10" customWidth="1"/>
    <col min="4" max="4" width="19.77734375" style="10" hidden="1" customWidth="1"/>
    <col min="5" max="5" width="16.21875" style="10" hidden="1" customWidth="1"/>
    <col min="6" max="6" width="3.6640625" style="3" customWidth="1"/>
    <col min="7" max="7" width="8.21875" style="10" bestFit="1" customWidth="1"/>
    <col min="8" max="8" width="3.5546875" style="3" customWidth="1"/>
    <col min="9" max="9" width="9.21875" style="10" bestFit="1" customWidth="1"/>
    <col min="10" max="10" width="3" style="3" customWidth="1"/>
    <col min="11" max="11" width="9.21875" style="10" bestFit="1" customWidth="1"/>
    <col min="12" max="12" width="2.77734375" style="3" customWidth="1"/>
    <col min="13" max="13" width="8.5546875" style="10" bestFit="1" customWidth="1"/>
    <col min="14" max="14" width="3.109375" style="3" customWidth="1"/>
    <col min="15" max="15" width="10.44140625" style="10" customWidth="1"/>
    <col min="16" max="16" width="1.88671875" style="3" customWidth="1"/>
  </cols>
  <sheetData>
    <row r="1" spans="1:18" s="21" customFormat="1" x14ac:dyDescent="0.3">
      <c r="A1" s="18" t="s">
        <v>8</v>
      </c>
      <c r="B1" s="18" t="s">
        <v>1</v>
      </c>
      <c r="C1" s="18" t="s">
        <v>9</v>
      </c>
      <c r="D1" s="18" t="s">
        <v>0</v>
      </c>
      <c r="E1" s="18" t="s">
        <v>10</v>
      </c>
      <c r="F1" s="18"/>
      <c r="G1" s="19" t="s">
        <v>26</v>
      </c>
      <c r="H1" s="19"/>
      <c r="I1" s="19" t="s">
        <v>25</v>
      </c>
      <c r="J1" s="19"/>
      <c r="K1" s="19" t="s">
        <v>27</v>
      </c>
      <c r="L1" s="19"/>
      <c r="M1" s="19" t="s">
        <v>28</v>
      </c>
      <c r="N1" s="19"/>
      <c r="O1" s="19" t="s">
        <v>29</v>
      </c>
      <c r="P1" s="20"/>
      <c r="Q1" s="20"/>
      <c r="R1" s="20"/>
    </row>
    <row r="2" spans="1:18" x14ac:dyDescent="0.3">
      <c r="A2" s="10">
        <f>Geral!A2</f>
        <v>1</v>
      </c>
      <c r="B2" s="10" t="str">
        <f>Geral!B2</f>
        <v>TIAGO PRATA</v>
      </c>
      <c r="C2" s="10" t="str">
        <f>Geral!C2</f>
        <v>TOYOTA STARLET</v>
      </c>
      <c r="D2" t="e">
        <f>LEFT(#REF!, FIND("-",#REF!)-1)</f>
        <v>#REF!</v>
      </c>
      <c r="E2" t="e">
        <f>RIGHT(#REF!,LEN(#REF!)- FIND("-",#REF!))</f>
        <v>#REF!</v>
      </c>
    </row>
    <row r="3" spans="1:18" s="5" customFormat="1" x14ac:dyDescent="0.3">
      <c r="A3" s="8">
        <f>Geral!A3</f>
        <v>2</v>
      </c>
      <c r="B3" s="8" t="str">
        <f>Geral!B3</f>
        <v>JOÃO CUNHA</v>
      </c>
      <c r="C3" s="8" t="str">
        <f>Geral!C3</f>
        <v>MINI</v>
      </c>
      <c r="D3" s="5" t="e">
        <f>LEFT(#REF!, FIND("-",#REF!)-1)</f>
        <v>#REF!</v>
      </c>
      <c r="E3" s="5" t="e">
        <f>RIGHT(#REF!,LEN(#REF!)- FIND("-",#REF!))</f>
        <v>#REF!</v>
      </c>
      <c r="F3" s="3"/>
      <c r="G3" s="8"/>
      <c r="H3" s="3"/>
      <c r="I3" s="8"/>
      <c r="J3" s="3"/>
      <c r="K3" s="8"/>
      <c r="L3" s="3"/>
      <c r="M3" s="8"/>
      <c r="N3" s="3"/>
      <c r="O3" s="8"/>
      <c r="P3" s="3"/>
    </row>
    <row r="4" spans="1:18" x14ac:dyDescent="0.3">
      <c r="A4" s="10">
        <f>Geral!A4</f>
        <v>3</v>
      </c>
      <c r="B4" s="10" t="str">
        <f>Geral!B4</f>
        <v>FILIPE AGUIAR</v>
      </c>
      <c r="C4" s="10" t="str">
        <f>Geral!C4</f>
        <v>PEUGEOT 205</v>
      </c>
      <c r="D4" t="e">
        <f>LEFT(#REF!, FIND("-",#REF!)-1)</f>
        <v>#REF!</v>
      </c>
      <c r="E4" t="e">
        <f>RIGHT(#REF!,LEN(#REF!)- FIND("-",#REF!))</f>
        <v>#REF!</v>
      </c>
    </row>
    <row r="5" spans="1:18" s="5" customFormat="1" x14ac:dyDescent="0.3">
      <c r="A5" s="8">
        <f>Geral!A5</f>
        <v>4</v>
      </c>
      <c r="B5" s="8" t="str">
        <f>Geral!B5</f>
        <v>DUARTE MENDES</v>
      </c>
      <c r="C5" s="8" t="str">
        <f>Geral!C5</f>
        <v>BMW E36</v>
      </c>
      <c r="D5" s="5" t="e">
        <f>LEFT(#REF!, FIND("-",#REF!)-1)</f>
        <v>#REF!</v>
      </c>
      <c r="E5" s="5" t="e">
        <f>RIGHT(#REF!,LEN(#REF!)- FIND("-",#REF!))</f>
        <v>#REF!</v>
      </c>
      <c r="F5" s="3"/>
      <c r="G5" s="8"/>
      <c r="H5" s="3"/>
      <c r="I5" s="8"/>
      <c r="J5" s="3"/>
      <c r="K5" s="8"/>
      <c r="L5" s="3"/>
      <c r="M5" s="8"/>
      <c r="N5" s="3"/>
      <c r="O5" s="8"/>
      <c r="P5" s="3"/>
    </row>
    <row r="6" spans="1:18" x14ac:dyDescent="0.3">
      <c r="A6" s="10">
        <f>Geral!A6</f>
        <v>5</v>
      </c>
      <c r="B6" s="10" t="str">
        <f>Geral!B6</f>
        <v>JOSÉ RIBEIRO</v>
      </c>
      <c r="C6" s="10" t="str">
        <f>Geral!C6</f>
        <v>TOYOTA COROLLA</v>
      </c>
      <c r="D6" t="e">
        <f>LEFT(#REF!, FIND("-",#REF!)-1)</f>
        <v>#REF!</v>
      </c>
      <c r="E6" t="e">
        <f>RIGHT(#REF!,LEN(#REF!)- FIND("-",#REF!))</f>
        <v>#REF!</v>
      </c>
    </row>
    <row r="7" spans="1:18" s="5" customFormat="1" x14ac:dyDescent="0.3">
      <c r="A7" s="8">
        <f>Geral!A7</f>
        <v>6</v>
      </c>
      <c r="B7" s="8" t="str">
        <f>Geral!B7</f>
        <v>RUI ROSA</v>
      </c>
      <c r="C7" s="8" t="str">
        <f>Geral!C7</f>
        <v>LEXUS</v>
      </c>
      <c r="D7" s="5" t="e">
        <f>LEFT(#REF!, FIND("-",#REF!)-1)</f>
        <v>#REF!</v>
      </c>
      <c r="E7" s="5" t="e">
        <f>RIGHT(#REF!,LEN(#REF!)- FIND("-",#REF!))</f>
        <v>#REF!</v>
      </c>
      <c r="F7" s="3"/>
      <c r="G7" s="8"/>
      <c r="H7" s="3"/>
      <c r="I7" s="8"/>
      <c r="J7" s="3"/>
      <c r="K7" s="8"/>
      <c r="L7" s="3"/>
      <c r="M7" s="8"/>
      <c r="N7" s="3"/>
      <c r="O7" s="8"/>
      <c r="P7" s="3"/>
    </row>
    <row r="8" spans="1:18" x14ac:dyDescent="0.3">
      <c r="A8" s="10">
        <f>Geral!A8</f>
        <v>7</v>
      </c>
      <c r="B8" s="10" t="str">
        <f>Geral!B8</f>
        <v>MIGUEL GOMES</v>
      </c>
      <c r="C8" s="10" t="str">
        <f>Geral!C8</f>
        <v>NISSAN DATSUN</v>
      </c>
      <c r="D8" t="e">
        <f>LEFT(#REF!, FIND("-",#REF!)-1)</f>
        <v>#REF!</v>
      </c>
      <c r="E8" t="e">
        <f>RIGHT(#REF!,LEN(#REF!)- FIND("-",#REF!))</f>
        <v>#REF!</v>
      </c>
    </row>
    <row r="9" spans="1:18" s="5" customFormat="1" x14ac:dyDescent="0.3">
      <c r="A9" s="8">
        <f>Geral!A9</f>
        <v>8</v>
      </c>
      <c r="B9" s="8" t="str">
        <f>Geral!B9</f>
        <v>ALEXANDRE TOMÁS</v>
      </c>
      <c r="C9" s="8" t="str">
        <f>Geral!C9</f>
        <v>POLO</v>
      </c>
      <c r="D9" s="5" t="e">
        <f>LEFT(#REF!, FIND("-",#REF!)-1)</f>
        <v>#REF!</v>
      </c>
      <c r="E9" s="5" t="e">
        <f>RIGHT(#REF!,LEN(#REF!)- FIND("-",#REF!))</f>
        <v>#REF!</v>
      </c>
      <c r="F9" s="3"/>
      <c r="G9" s="8"/>
      <c r="H9" s="3"/>
      <c r="I9" s="8"/>
      <c r="J9" s="3"/>
      <c r="K9" s="8"/>
      <c r="L9" s="3"/>
      <c r="M9" s="8"/>
      <c r="N9" s="3"/>
      <c r="O9" s="8"/>
      <c r="P9" s="3"/>
    </row>
    <row r="10" spans="1:18" x14ac:dyDescent="0.3">
      <c r="A10" s="10">
        <f>Geral!A10</f>
        <v>9</v>
      </c>
      <c r="B10" s="10" t="str">
        <f>Geral!B10</f>
        <v>ARMANDO SILVA</v>
      </c>
      <c r="C10" s="10" t="str">
        <f>Geral!C10</f>
        <v>TRANSFORMADO</v>
      </c>
      <c r="D10" t="e">
        <f>LEFT(#REF!, FIND("-",#REF!)-1)</f>
        <v>#REF!</v>
      </c>
      <c r="E10" t="e">
        <f>RIGHT(#REF!,LEN(#REF!)- FIND("-",#REF!))</f>
        <v>#REF!</v>
      </c>
    </row>
    <row r="11" spans="1:18" s="5" customFormat="1" x14ac:dyDescent="0.3">
      <c r="A11" s="8">
        <f>Geral!A11</f>
        <v>10</v>
      </c>
      <c r="B11" s="8" t="str">
        <f>Geral!B11</f>
        <v>PAULO MONIZ</v>
      </c>
      <c r="C11" s="8" t="str">
        <f>Geral!C11</f>
        <v>RENAULT</v>
      </c>
      <c r="D11" s="5" t="e">
        <f>LEFT(#REF!, FIND("-",#REF!)-1)</f>
        <v>#REF!</v>
      </c>
      <c r="E11" s="5" t="e">
        <f>RIGHT(#REF!,LEN(#REF!)- FIND("-",#REF!))</f>
        <v>#REF!</v>
      </c>
      <c r="F11" s="3"/>
      <c r="G11" s="8"/>
      <c r="H11" s="3"/>
      <c r="I11" s="8"/>
      <c r="J11" s="3"/>
      <c r="K11" s="8"/>
      <c r="L11" s="3"/>
      <c r="M11" s="8"/>
      <c r="N11" s="3"/>
      <c r="O11" s="8"/>
      <c r="P11" s="3"/>
    </row>
    <row r="12" spans="1:18" x14ac:dyDescent="0.3">
      <c r="A12" s="10">
        <f>Geral!A12</f>
        <v>11</v>
      </c>
      <c r="B12" s="10" t="str">
        <f>Geral!B12</f>
        <v>RICARDO RODRIGUES</v>
      </c>
      <c r="C12" s="10" t="str">
        <f>Geral!C12</f>
        <v>HONDA S800</v>
      </c>
      <c r="D12" t="e">
        <f>LEFT(#REF!, FIND("-",#REF!)-1)</f>
        <v>#REF!</v>
      </c>
      <c r="E12" t="e">
        <f>RIGHT(#REF!,LEN(#REF!)- FIND("-",#REF!))</f>
        <v>#REF!</v>
      </c>
    </row>
    <row r="13" spans="1:18" s="5" customFormat="1" x14ac:dyDescent="0.3">
      <c r="A13" s="8">
        <f>Geral!A13</f>
        <v>12</v>
      </c>
      <c r="B13" s="8" t="str">
        <f>Geral!B13</f>
        <v>NELSON AGUIAR</v>
      </c>
      <c r="C13" s="8" t="str">
        <f>Geral!C13</f>
        <v>PEUGEOT</v>
      </c>
      <c r="D13" s="5" t="e">
        <f>LEFT(#REF!, FIND("-",#REF!)-1)</f>
        <v>#REF!</v>
      </c>
      <c r="E13" s="5" t="e">
        <f>RIGHT(#REF!,LEN(#REF!)- FIND("-",#REF!))</f>
        <v>#REF!</v>
      </c>
      <c r="F13" s="3"/>
      <c r="G13" s="8"/>
      <c r="H13" s="3"/>
      <c r="I13" s="8"/>
      <c r="J13" s="3"/>
      <c r="K13" s="8"/>
      <c r="L13" s="3"/>
      <c r="M13" s="8"/>
      <c r="N13" s="3"/>
      <c r="O13" s="8"/>
      <c r="P13" s="3"/>
    </row>
    <row r="14" spans="1:18" x14ac:dyDescent="0.3">
      <c r="A14" s="10">
        <f>Geral!A14</f>
        <v>14</v>
      </c>
      <c r="B14" s="10" t="str">
        <f>Geral!B14</f>
        <v>NUNO AMADO</v>
      </c>
      <c r="C14" s="10" t="str">
        <f>Geral!C14</f>
        <v>DATSUN 120Y</v>
      </c>
      <c r="D14" t="e">
        <f>LEFT(#REF!, FIND("-",#REF!)-1)</f>
        <v>#REF!</v>
      </c>
      <c r="E14" t="e">
        <f>RIGHT(#REF!,LEN(#REF!)- FIND("-",#REF!))</f>
        <v>#REF!</v>
      </c>
    </row>
    <row r="15" spans="1:18" s="5" customFormat="1" x14ac:dyDescent="0.3">
      <c r="A15" s="8">
        <f>Geral!A15</f>
        <v>16</v>
      </c>
      <c r="B15" s="8" t="str">
        <f>Geral!B15</f>
        <v>JOÂO RIBEIRO</v>
      </c>
      <c r="C15" s="8" t="str">
        <f>Geral!C15</f>
        <v>BMW E30</v>
      </c>
      <c r="D15" s="5" t="e">
        <f>LEFT(#REF!, FIND("-",#REF!)-1)</f>
        <v>#REF!</v>
      </c>
      <c r="E15" s="5" t="e">
        <f>RIGHT(#REF!,LEN(#REF!)- FIND("-",#REF!))</f>
        <v>#REF!</v>
      </c>
      <c r="F15" s="3"/>
      <c r="G15" s="8"/>
      <c r="H15" s="3"/>
      <c r="I15" s="8"/>
      <c r="J15" s="3"/>
      <c r="K15" s="8"/>
      <c r="L15" s="3"/>
      <c r="M15" s="8"/>
      <c r="N15" s="3"/>
      <c r="O15" s="8"/>
      <c r="P15" s="3"/>
    </row>
    <row r="16" spans="1:18" x14ac:dyDescent="0.3">
      <c r="A16" s="10">
        <f>Geral!A16</f>
        <v>17</v>
      </c>
      <c r="B16" s="10" t="str">
        <f>Geral!B16</f>
        <v>LUIS SILVA</v>
      </c>
      <c r="C16" s="10" t="str">
        <f>Geral!C16</f>
        <v>MINI</v>
      </c>
      <c r="D16" t="e">
        <f>LEFT(#REF!, FIND("-",#REF!)-1)</f>
        <v>#REF!</v>
      </c>
      <c r="E16" t="e">
        <f>RIGHT(#REF!,LEN(#REF!)- FIND("-",#REF!))</f>
        <v>#REF!</v>
      </c>
    </row>
    <row r="17" spans="1:16" s="5" customFormat="1" x14ac:dyDescent="0.3">
      <c r="A17" s="8">
        <f>Geral!A17</f>
        <v>18</v>
      </c>
      <c r="B17" s="8" t="str">
        <f>Geral!B17</f>
        <v>RAFAEL RIBEIRO</v>
      </c>
      <c r="C17" s="8" t="str">
        <f>Geral!C17</f>
        <v>BMW E30</v>
      </c>
      <c r="D17" s="5" t="e">
        <f>LEFT(#REF!, FIND("-",#REF!)-1)</f>
        <v>#REF!</v>
      </c>
      <c r="E17" s="5" t="e">
        <f>RIGHT(#REF!,LEN(#REF!)- FIND("-",#REF!))</f>
        <v>#REF!</v>
      </c>
      <c r="F17" s="3"/>
      <c r="G17" s="8"/>
      <c r="H17" s="3"/>
      <c r="I17" s="8"/>
      <c r="J17" s="3"/>
      <c r="K17" s="8"/>
      <c r="L17" s="3"/>
      <c r="M17" s="8"/>
      <c r="N17" s="3"/>
      <c r="O17" s="8"/>
      <c r="P17" s="3"/>
    </row>
    <row r="18" spans="1:16" x14ac:dyDescent="0.3">
      <c r="A18" s="10">
        <f>Geral!A18</f>
        <v>19</v>
      </c>
      <c r="B18" s="10" t="str">
        <f>Geral!B18</f>
        <v>JORGE ALMEIDA</v>
      </c>
      <c r="C18" s="10" t="str">
        <f>Geral!C18</f>
        <v>POLO</v>
      </c>
      <c r="D18" t="e">
        <f>LEFT(#REF!, FIND("-",#REF!)-1)</f>
        <v>#REF!</v>
      </c>
      <c r="E18" t="e">
        <f>RIGHT(#REF!,LEN(#REF!)- FIND("-",#REF!))</f>
        <v>#REF!</v>
      </c>
    </row>
    <row r="19" spans="1:16" s="5" customFormat="1" x14ac:dyDescent="0.3">
      <c r="A19" s="8">
        <f>Geral!A19</f>
        <v>20</v>
      </c>
      <c r="B19" s="8" t="str">
        <f>Geral!B19</f>
        <v>FERNANDO PEREIRA</v>
      </c>
      <c r="C19" s="8">
        <f>Geral!C19</f>
        <v>0</v>
      </c>
      <c r="D19" s="5" t="e">
        <f>LEFT(#REF!, FIND("-",#REF!)-1)</f>
        <v>#REF!</v>
      </c>
      <c r="E19" s="5" t="e">
        <f>RIGHT(#REF!,LEN(#REF!)- FIND("-",#REF!))</f>
        <v>#REF!</v>
      </c>
      <c r="F19" s="3"/>
      <c r="G19" s="8"/>
      <c r="H19" s="3"/>
      <c r="I19" s="8"/>
      <c r="J19" s="3"/>
      <c r="K19" s="8"/>
      <c r="L19" s="3"/>
      <c r="M19" s="8"/>
      <c r="N19" s="3"/>
      <c r="O19" s="8"/>
      <c r="P19" s="3"/>
    </row>
    <row r="20" spans="1:16" x14ac:dyDescent="0.3">
      <c r="A20" s="10">
        <f>Geral!A20</f>
        <v>21</v>
      </c>
      <c r="B20" s="10" t="str">
        <f>Geral!B20</f>
        <v>CANDIDO SANTOS</v>
      </c>
      <c r="C20" s="10" t="str">
        <f>Geral!C20</f>
        <v>OPEL ASCONA</v>
      </c>
      <c r="D20" t="e">
        <f>LEFT(#REF!, FIND("-",#REF!)-1)</f>
        <v>#REF!</v>
      </c>
      <c r="E20" t="e">
        <f>RIGHT(#REF!,LEN(#REF!)- FIND("-",#REF!))</f>
        <v>#REF!</v>
      </c>
    </row>
    <row r="21" spans="1:16" s="5" customFormat="1" x14ac:dyDescent="0.3">
      <c r="A21" s="8">
        <f>Geral!A21</f>
        <v>22</v>
      </c>
      <c r="B21" s="8" t="str">
        <f>Geral!B21</f>
        <v>ANTÓNIO ALEXANDRE</v>
      </c>
      <c r="C21" s="8" t="str">
        <f>Geral!C21</f>
        <v>MINI</v>
      </c>
      <c r="D21" s="5" t="e">
        <f>LEFT(#REF!, FIND("-",#REF!)-1)</f>
        <v>#REF!</v>
      </c>
      <c r="E21" s="5" t="e">
        <f>RIGHT(#REF!,LEN(#REF!)- FIND("-",#REF!))</f>
        <v>#REF!</v>
      </c>
      <c r="F21" s="3"/>
      <c r="G21" s="8"/>
      <c r="H21" s="3"/>
      <c r="I21" s="8"/>
      <c r="J21" s="3"/>
      <c r="K21" s="8"/>
      <c r="L21" s="3"/>
      <c r="M21" s="8"/>
      <c r="N21" s="3"/>
      <c r="O21" s="8"/>
      <c r="P21" s="3"/>
    </row>
    <row r="22" spans="1:16" x14ac:dyDescent="0.3">
      <c r="A22" s="10">
        <f>Geral!A22</f>
        <v>23</v>
      </c>
      <c r="B22" s="10" t="str">
        <f>Geral!B22</f>
        <v>TIAGO MATEUS</v>
      </c>
      <c r="C22" s="10">
        <f>Geral!C22</f>
        <v>0</v>
      </c>
      <c r="D22" t="e">
        <f>LEFT(#REF!, FIND("-",#REF!)-1)</f>
        <v>#REF!</v>
      </c>
      <c r="E22" t="e">
        <f>RIGHT(#REF!,LEN(#REF!)- FIND("-",#REF!))</f>
        <v>#REF!</v>
      </c>
    </row>
    <row r="23" spans="1:16" s="5" customFormat="1" x14ac:dyDescent="0.3">
      <c r="A23" s="8">
        <f>Geral!A23</f>
        <v>24</v>
      </c>
      <c r="B23" s="8" t="str">
        <f>Geral!B23</f>
        <v>NELSON TOMÁS</v>
      </c>
      <c r="C23" s="8" t="str">
        <f>Geral!C23</f>
        <v>RENAULT</v>
      </c>
      <c r="D23" s="5" t="e">
        <f>LEFT(#REF!, FIND("-",#REF!)-1)</f>
        <v>#REF!</v>
      </c>
      <c r="E23" s="5" t="e">
        <f>RIGHT(#REF!,LEN(#REF!)- FIND("-",#REF!))</f>
        <v>#REF!</v>
      </c>
      <c r="F23" s="3"/>
      <c r="G23" s="8"/>
      <c r="H23" s="3"/>
      <c r="I23" s="8"/>
      <c r="J23" s="3"/>
      <c r="K23" s="8"/>
      <c r="L23" s="3"/>
      <c r="M23" s="8"/>
      <c r="N23" s="3"/>
      <c r="O23" s="8"/>
      <c r="P23" s="3"/>
    </row>
    <row r="24" spans="1:16" x14ac:dyDescent="0.3">
      <c r="A24" s="10">
        <f>Geral!A24</f>
        <v>25</v>
      </c>
      <c r="B24" s="10" t="str">
        <f>Geral!B24</f>
        <v>ANDRÈ RODRIGUES</v>
      </c>
      <c r="C24" s="10" t="str">
        <f>Geral!C24</f>
        <v>HONDA S800</v>
      </c>
      <c r="D24" t="e">
        <f>LEFT(#REF!, FIND("-",#REF!)-1)</f>
        <v>#REF!</v>
      </c>
      <c r="E24" t="e">
        <f>RIGHT(#REF!,LEN(#REF!)- FIND("-",#REF!))</f>
        <v>#REF!</v>
      </c>
    </row>
    <row r="25" spans="1:16" s="5" customFormat="1" x14ac:dyDescent="0.3">
      <c r="A25" s="8">
        <f>Geral!A25</f>
        <v>26</v>
      </c>
      <c r="B25" s="8">
        <f>Geral!B25</f>
        <v>0</v>
      </c>
      <c r="C25" s="8">
        <f>Geral!C25</f>
        <v>0</v>
      </c>
      <c r="D25" s="5" t="e">
        <f>LEFT(#REF!, FIND("-",#REF!)-1)</f>
        <v>#REF!</v>
      </c>
      <c r="E25" s="5" t="e">
        <f>RIGHT(#REF!,LEN(#REF!)- FIND("-",#REF!))</f>
        <v>#REF!</v>
      </c>
      <c r="F25" s="3"/>
      <c r="G25" s="8"/>
      <c r="H25" s="3"/>
      <c r="I25" s="8"/>
      <c r="J25" s="3"/>
      <c r="K25" s="8"/>
      <c r="L25" s="3"/>
      <c r="M25" s="8"/>
      <c r="N25" s="3"/>
      <c r="O25" s="8"/>
      <c r="P25" s="3"/>
    </row>
    <row r="26" spans="1:16" x14ac:dyDescent="0.3">
      <c r="A26">
        <v>25</v>
      </c>
      <c r="B26" s="10">
        <f>Geral!B26</f>
        <v>0</v>
      </c>
      <c r="C26" s="10">
        <f>Geral!C26</f>
        <v>0</v>
      </c>
      <c r="D26" t="e">
        <f>LEFT(#REF!, FIND("-",#REF!)-1)</f>
        <v>#REF!</v>
      </c>
      <c r="E26" t="e">
        <f>RIGHT(#REF!,LEN(#REF!)- FIND("-",#REF!))</f>
        <v>#REF!</v>
      </c>
    </row>
    <row r="27" spans="1:16" s="5" customFormat="1" x14ac:dyDescent="0.3">
      <c r="A27" s="5">
        <v>26</v>
      </c>
      <c r="B27" s="8">
        <f>Geral!B27</f>
        <v>0</v>
      </c>
      <c r="C27" s="8">
        <f>Geral!C27</f>
        <v>0</v>
      </c>
      <c r="D27" s="5" t="e">
        <f>LEFT(#REF!, FIND("-",#REF!)-1)</f>
        <v>#REF!</v>
      </c>
      <c r="E27" s="5" t="e">
        <f>RIGHT(#REF!,LEN(#REF!)- FIND("-",#REF!))</f>
        <v>#REF!</v>
      </c>
      <c r="F27" s="3"/>
      <c r="G27" s="8"/>
      <c r="H27" s="3"/>
      <c r="I27" s="8"/>
      <c r="J27" s="3"/>
      <c r="K27" s="8"/>
      <c r="L27" s="3"/>
      <c r="M27" s="8"/>
      <c r="N27" s="3"/>
      <c r="O27" s="8"/>
      <c r="P27" s="3"/>
    </row>
    <row r="28" spans="1:16" x14ac:dyDescent="0.3">
      <c r="A28">
        <v>27</v>
      </c>
      <c r="B28" s="10">
        <f>Geral!B28</f>
        <v>0</v>
      </c>
      <c r="C28" s="10">
        <f>Geral!C28</f>
        <v>0</v>
      </c>
      <c r="D28" t="e">
        <f>LEFT(#REF!, FIND("-",#REF!)-1)</f>
        <v>#REF!</v>
      </c>
      <c r="E28" t="e">
        <f>RIGHT(#REF!,LEN(#REF!)- FIND("-",#REF!))</f>
        <v>#REF!</v>
      </c>
    </row>
    <row r="29" spans="1:16" s="5" customFormat="1" x14ac:dyDescent="0.3">
      <c r="A29" s="5">
        <v>28</v>
      </c>
      <c r="B29" s="8">
        <f>Geral!B29</f>
        <v>0</v>
      </c>
      <c r="C29" s="8">
        <f>Geral!C29</f>
        <v>0</v>
      </c>
      <c r="D29" s="5" t="e">
        <f>LEFT(#REF!, FIND("-",#REF!)-1)</f>
        <v>#REF!</v>
      </c>
      <c r="E29" s="5" t="e">
        <f>RIGHT(#REF!,LEN(#REF!)- FIND("-",#REF!))</f>
        <v>#REF!</v>
      </c>
      <c r="F29" s="3"/>
      <c r="G29" s="8"/>
      <c r="H29" s="3"/>
      <c r="I29" s="8"/>
      <c r="J29" s="3"/>
      <c r="K29" s="8"/>
      <c r="L29" s="3"/>
      <c r="M29" s="8"/>
      <c r="N29" s="3"/>
      <c r="O29" s="8"/>
      <c r="P29" s="3"/>
    </row>
    <row r="30" spans="1:16" x14ac:dyDescent="0.3">
      <c r="A30">
        <v>29</v>
      </c>
      <c r="B30" s="10">
        <f>Geral!B30</f>
        <v>0</v>
      </c>
      <c r="C30" s="10">
        <f>Geral!C30</f>
        <v>0</v>
      </c>
      <c r="D30" t="e">
        <f>LEFT(#REF!, FIND("-",#REF!)-1)</f>
        <v>#REF!</v>
      </c>
      <c r="E30" t="e">
        <f>RIGHT(#REF!,LEN(#REF!)- FIND("-",#REF!))</f>
        <v>#REF!</v>
      </c>
    </row>
    <row r="31" spans="1:16" s="5" customFormat="1" x14ac:dyDescent="0.3">
      <c r="A31" s="5">
        <v>30</v>
      </c>
      <c r="B31" s="8">
        <f>Geral!B31</f>
        <v>0</v>
      </c>
      <c r="C31" s="8">
        <f>Geral!C31</f>
        <v>0</v>
      </c>
      <c r="D31" s="5" t="e">
        <f>LEFT(#REF!, FIND("-",#REF!)-1)</f>
        <v>#REF!</v>
      </c>
      <c r="E31" s="5" t="e">
        <f>RIGHT(#REF!,LEN(#REF!)- FIND("-",#REF!))</f>
        <v>#REF!</v>
      </c>
      <c r="F31" s="3"/>
      <c r="G31" s="8"/>
      <c r="H31" s="3"/>
      <c r="I31" s="8"/>
      <c r="J31" s="3"/>
      <c r="K31" s="8"/>
      <c r="L31" s="3"/>
      <c r="M31" s="8"/>
      <c r="N31" s="3"/>
      <c r="O31" s="8"/>
      <c r="P31" s="3"/>
    </row>
    <row r="32" spans="1:16" x14ac:dyDescent="0.3">
      <c r="A32">
        <v>31</v>
      </c>
      <c r="B32" s="10">
        <f>Geral!B32</f>
        <v>0</v>
      </c>
      <c r="C32" s="10">
        <f>Geral!C32</f>
        <v>0</v>
      </c>
      <c r="D32" t="e">
        <f>LEFT(#REF!, FIND("-",#REF!)-1)</f>
        <v>#REF!</v>
      </c>
      <c r="E32" t="e">
        <f>RIGHT(#REF!,LEN(#REF!)- FIND("-",#REF!))</f>
        <v>#REF!</v>
      </c>
    </row>
    <row r="33" spans="1:16" s="5" customFormat="1" x14ac:dyDescent="0.3">
      <c r="A33" s="5">
        <v>32</v>
      </c>
      <c r="B33" s="8">
        <f>Geral!B33</f>
        <v>0</v>
      </c>
      <c r="C33" s="8">
        <f>Geral!C33</f>
        <v>0</v>
      </c>
      <c r="D33" s="5" t="e">
        <f>LEFT(#REF!, FIND("-",#REF!)-1)</f>
        <v>#REF!</v>
      </c>
      <c r="E33" s="5" t="e">
        <f>RIGHT(#REF!,LEN(#REF!)- FIND("-",#REF!))</f>
        <v>#REF!</v>
      </c>
      <c r="F33" s="3"/>
      <c r="G33" s="8"/>
      <c r="H33" s="3"/>
      <c r="I33" s="8"/>
      <c r="J33" s="3"/>
      <c r="K33" s="8"/>
      <c r="L33" s="3"/>
      <c r="M33" s="8"/>
      <c r="N33" s="3"/>
      <c r="O33" s="8"/>
      <c r="P33" s="3"/>
    </row>
    <row r="34" spans="1:16" x14ac:dyDescent="0.3">
      <c r="A34">
        <v>33</v>
      </c>
      <c r="B34" s="10">
        <f>Geral!B34</f>
        <v>0</v>
      </c>
      <c r="C34" s="10">
        <f>Geral!C34</f>
        <v>0</v>
      </c>
      <c r="D34" t="e">
        <f>LEFT(#REF!, FIND("-",#REF!)-1)</f>
        <v>#REF!</v>
      </c>
      <c r="E34" t="e">
        <f>RIGHT(#REF!,LEN(#REF!)- FIND("-",#REF!))</f>
        <v>#REF!</v>
      </c>
    </row>
    <row r="35" spans="1:16" s="5" customFormat="1" x14ac:dyDescent="0.3">
      <c r="A35" s="5">
        <v>34</v>
      </c>
      <c r="B35" s="8">
        <f>Geral!B35</f>
        <v>0</v>
      </c>
      <c r="C35" s="8">
        <f>Geral!C35</f>
        <v>0</v>
      </c>
      <c r="D35" s="5" t="e">
        <f>LEFT(#REF!, FIND("-",#REF!)-1)</f>
        <v>#REF!</v>
      </c>
      <c r="E35" s="5" t="e">
        <f>RIGHT(#REF!,LEN(#REF!)- FIND("-",#REF!))</f>
        <v>#REF!</v>
      </c>
      <c r="F35" s="3"/>
      <c r="G35" s="8"/>
      <c r="H35" s="3"/>
      <c r="I35" s="8"/>
      <c r="J35" s="3"/>
      <c r="K35" s="8"/>
      <c r="L35" s="3"/>
      <c r="M35" s="8"/>
      <c r="N35" s="3"/>
      <c r="O35" s="8"/>
      <c r="P35" s="3"/>
    </row>
    <row r="36" spans="1:16" x14ac:dyDescent="0.3">
      <c r="A36">
        <v>35</v>
      </c>
      <c r="B36" s="10">
        <f>Geral!B36</f>
        <v>0</v>
      </c>
      <c r="C36" s="10">
        <f>Geral!C36</f>
        <v>0</v>
      </c>
      <c r="D36" t="e">
        <f>LEFT(#REF!, FIND("-",#REF!)-1)</f>
        <v>#REF!</v>
      </c>
      <c r="E36" t="e">
        <f>RIGHT(#REF!,LEN(#REF!)- FIND("-",#REF!))</f>
        <v>#REF!</v>
      </c>
    </row>
    <row r="37" spans="1:16" s="5" customFormat="1" x14ac:dyDescent="0.3">
      <c r="A37" s="5">
        <v>36</v>
      </c>
      <c r="B37" s="8">
        <f>Geral!B37</f>
        <v>0</v>
      </c>
      <c r="C37" s="8">
        <f>Geral!C37</f>
        <v>0</v>
      </c>
      <c r="D37" s="5" t="e">
        <f>LEFT(#REF!, FIND("-",#REF!)-1)</f>
        <v>#REF!</v>
      </c>
      <c r="E37" s="5" t="e">
        <f>RIGHT(#REF!,LEN(#REF!)- FIND("-",#REF!))</f>
        <v>#REF!</v>
      </c>
      <c r="F37" s="3"/>
      <c r="G37" s="8"/>
      <c r="H37" s="3"/>
      <c r="I37" s="8"/>
      <c r="J37" s="3"/>
      <c r="K37" s="8"/>
      <c r="L37" s="3"/>
      <c r="M37" s="8"/>
      <c r="N37" s="3"/>
      <c r="O37" s="8"/>
      <c r="P37" s="3"/>
    </row>
    <row r="38" spans="1:16" x14ac:dyDescent="0.3">
      <c r="A38">
        <v>37</v>
      </c>
      <c r="B38" s="10">
        <f>Geral!B38</f>
        <v>0</v>
      </c>
      <c r="C38" s="10">
        <f>Geral!C38</f>
        <v>0</v>
      </c>
      <c r="D38" t="e">
        <f>LEFT(#REF!, FIND("-",#REF!)-1)</f>
        <v>#REF!</v>
      </c>
      <c r="E38" t="e">
        <f>RIGHT(#REF!,LEN(#REF!)- FIND("-",#REF!))</f>
        <v>#REF!</v>
      </c>
    </row>
    <row r="39" spans="1:16" s="5" customFormat="1" x14ac:dyDescent="0.3">
      <c r="A39" s="5">
        <v>38</v>
      </c>
      <c r="B39" s="8">
        <f>Geral!B39</f>
        <v>0</v>
      </c>
      <c r="C39" s="8">
        <f>Geral!C39</f>
        <v>0</v>
      </c>
      <c r="D39" s="5" t="e">
        <f>LEFT(#REF!, FIND("-",#REF!)-1)</f>
        <v>#REF!</v>
      </c>
      <c r="E39" s="5" t="e">
        <f>RIGHT(#REF!,LEN(#REF!)- FIND("-",#REF!))</f>
        <v>#REF!</v>
      </c>
      <c r="F39" s="3"/>
      <c r="G39" s="8"/>
      <c r="H39" s="3"/>
      <c r="I39" s="8"/>
      <c r="J39" s="3"/>
      <c r="K39" s="8"/>
      <c r="L39" s="3"/>
      <c r="M39" s="8"/>
      <c r="N39" s="3"/>
      <c r="O39" s="8"/>
      <c r="P39" s="3"/>
    </row>
    <row r="40" spans="1:16" x14ac:dyDescent="0.3">
      <c r="A40">
        <v>39</v>
      </c>
      <c r="B40" s="10">
        <f>Geral!B40</f>
        <v>0</v>
      </c>
      <c r="C40" s="10">
        <f>Geral!C40</f>
        <v>0</v>
      </c>
      <c r="D40" t="e">
        <f>LEFT(#REF!, FIND("-",#REF!)-1)</f>
        <v>#REF!</v>
      </c>
      <c r="E40" t="e">
        <f>RIGHT(#REF!,LEN(#REF!)- FIND("-",#REF!))</f>
        <v>#REF!</v>
      </c>
    </row>
    <row r="41" spans="1:16" s="5" customFormat="1" x14ac:dyDescent="0.3">
      <c r="A41" s="5">
        <v>40</v>
      </c>
      <c r="B41" s="8">
        <f>Geral!B41</f>
        <v>0</v>
      </c>
      <c r="C41" s="8">
        <f>Geral!C41</f>
        <v>0</v>
      </c>
      <c r="D41" s="5" t="e">
        <f>LEFT(#REF!, FIND("-",#REF!)-1)</f>
        <v>#REF!</v>
      </c>
      <c r="E41" s="5" t="e">
        <f>RIGHT(#REF!,LEN(#REF!)- FIND("-",#REF!))</f>
        <v>#REF!</v>
      </c>
      <c r="F41" s="3"/>
      <c r="G41" s="8"/>
      <c r="H41" s="3"/>
      <c r="I41" s="8"/>
      <c r="J41" s="3"/>
      <c r="K41" s="8"/>
      <c r="L41" s="3"/>
      <c r="M41" s="8"/>
      <c r="N41" s="3"/>
      <c r="O41" s="8"/>
      <c r="P41" s="3"/>
    </row>
    <row r="42" spans="1:16" x14ac:dyDescent="0.3">
      <c r="A42">
        <v>41</v>
      </c>
      <c r="B42" s="10">
        <f>Geral!B42</f>
        <v>0</v>
      </c>
      <c r="C42" s="10">
        <f>Geral!C42</f>
        <v>0</v>
      </c>
      <c r="D42" t="e">
        <f>LEFT(#REF!, FIND("-",#REF!)-1)</f>
        <v>#REF!</v>
      </c>
      <c r="E42" t="e">
        <f>RIGHT(#REF!,LEN(#REF!)- FIND("-",#REF!))</f>
        <v>#REF!</v>
      </c>
    </row>
    <row r="43" spans="1:16" s="5" customFormat="1" x14ac:dyDescent="0.3">
      <c r="A43" s="5">
        <v>42</v>
      </c>
      <c r="B43" s="8">
        <f>Geral!B43</f>
        <v>0</v>
      </c>
      <c r="C43" s="8">
        <f>Geral!C43</f>
        <v>0</v>
      </c>
      <c r="D43" s="5" t="e">
        <f>LEFT(#REF!, FIND("-",#REF!)-1)</f>
        <v>#REF!</v>
      </c>
      <c r="E43" s="5" t="e">
        <f>RIGHT(#REF!,LEN(#REF!)- FIND("-",#REF!))</f>
        <v>#REF!</v>
      </c>
      <c r="F43" s="3"/>
      <c r="G43" s="8"/>
      <c r="H43" s="3"/>
      <c r="I43" s="8"/>
      <c r="J43" s="3"/>
      <c r="K43" s="8"/>
      <c r="L43" s="3"/>
      <c r="M43" s="8"/>
      <c r="N43" s="3"/>
      <c r="O43" s="8"/>
      <c r="P43" s="3"/>
    </row>
    <row r="44" spans="1:16" x14ac:dyDescent="0.3">
      <c r="A44">
        <v>43</v>
      </c>
      <c r="B44" s="10">
        <f>Geral!B44</f>
        <v>0</v>
      </c>
      <c r="C44" s="10">
        <f>Geral!C44</f>
        <v>0</v>
      </c>
      <c r="D44" t="e">
        <f>LEFT(#REF!, FIND("-",#REF!)-1)</f>
        <v>#REF!</v>
      </c>
      <c r="E44" t="e">
        <f>RIGHT(#REF!,LEN(#REF!)- FIND("-",#REF!))</f>
        <v>#REF!</v>
      </c>
    </row>
    <row r="45" spans="1:16" s="5" customFormat="1" x14ac:dyDescent="0.3">
      <c r="A45" s="5">
        <v>44</v>
      </c>
      <c r="B45" s="8">
        <f>Geral!B45</f>
        <v>0</v>
      </c>
      <c r="C45" s="8">
        <f>Geral!C45</f>
        <v>0</v>
      </c>
      <c r="D45" s="5" t="e">
        <f>LEFT(#REF!, FIND("-",#REF!)-1)</f>
        <v>#REF!</v>
      </c>
      <c r="E45" s="5" t="e">
        <f>RIGHT(#REF!,LEN(#REF!)- FIND("-",#REF!))</f>
        <v>#REF!</v>
      </c>
      <c r="F45" s="3"/>
      <c r="G45" s="8"/>
      <c r="H45" s="3"/>
      <c r="I45" s="8"/>
      <c r="J45" s="3"/>
      <c r="K45" s="8"/>
      <c r="L45" s="3"/>
      <c r="M45" s="8"/>
      <c r="N45" s="3"/>
      <c r="O45" s="8"/>
      <c r="P45" s="3"/>
    </row>
    <row r="46" spans="1:16" x14ac:dyDescent="0.3">
      <c r="A46">
        <v>45</v>
      </c>
      <c r="B46" s="10">
        <f>Geral!B46</f>
        <v>0</v>
      </c>
      <c r="C46" s="10">
        <f>Geral!C46</f>
        <v>0</v>
      </c>
      <c r="D46" t="e">
        <f>LEFT(#REF!, FIND("-",#REF!)-1)</f>
        <v>#REF!</v>
      </c>
      <c r="E46" t="e">
        <f>RIGHT(#REF!,LEN(#REF!)- FIND("-",#REF!))</f>
        <v>#REF!</v>
      </c>
    </row>
    <row r="47" spans="1:16" s="5" customFormat="1" x14ac:dyDescent="0.3">
      <c r="A47" s="5">
        <v>46</v>
      </c>
      <c r="B47" s="8">
        <f>Geral!B47</f>
        <v>0</v>
      </c>
      <c r="C47" s="8">
        <f>Geral!C47</f>
        <v>0</v>
      </c>
      <c r="D47" s="5" t="e">
        <f>LEFT(#REF!, FIND("-",#REF!)-1)</f>
        <v>#REF!</v>
      </c>
      <c r="E47" s="5" t="e">
        <f>RIGHT(#REF!,LEN(#REF!)- FIND("-",#REF!))</f>
        <v>#REF!</v>
      </c>
      <c r="F47" s="3"/>
      <c r="G47" s="8"/>
      <c r="H47" s="3"/>
      <c r="I47" s="8"/>
      <c r="J47" s="3"/>
      <c r="K47" s="8"/>
      <c r="L47" s="3"/>
      <c r="M47" s="8"/>
      <c r="N47" s="3"/>
      <c r="O47" s="8"/>
      <c r="P47" s="3"/>
    </row>
    <row r="48" spans="1:16" x14ac:dyDescent="0.3">
      <c r="A48">
        <v>47</v>
      </c>
      <c r="B48" s="10">
        <f>Geral!B48</f>
        <v>0</v>
      </c>
      <c r="C48" s="10">
        <f>Geral!C48</f>
        <v>0</v>
      </c>
      <c r="D48" t="e">
        <f>LEFT(#REF!, FIND("-",#REF!)-1)</f>
        <v>#REF!</v>
      </c>
      <c r="E48" t="e">
        <f>RIGHT(#REF!,LEN(#REF!)- FIND("-",#REF!))</f>
        <v>#REF!</v>
      </c>
    </row>
    <row r="49" spans="1:16" s="5" customFormat="1" x14ac:dyDescent="0.3">
      <c r="A49" s="5">
        <v>48</v>
      </c>
      <c r="B49" s="8">
        <f>Geral!B49</f>
        <v>0</v>
      </c>
      <c r="C49" s="8">
        <f>Geral!C49</f>
        <v>0</v>
      </c>
      <c r="D49" s="5" t="e">
        <f>LEFT(#REF!, FIND("-",#REF!)-1)</f>
        <v>#REF!</v>
      </c>
      <c r="E49" s="5" t="e">
        <f>RIGHT(#REF!,LEN(#REF!)- FIND("-",#REF!))</f>
        <v>#REF!</v>
      </c>
      <c r="F49" s="3"/>
      <c r="G49" s="8"/>
      <c r="H49" s="3"/>
      <c r="I49" s="8"/>
      <c r="J49" s="3"/>
      <c r="K49" s="8"/>
      <c r="L49" s="3"/>
      <c r="M49" s="8"/>
      <c r="N49" s="3"/>
      <c r="O49" s="8"/>
      <c r="P49" s="3"/>
    </row>
    <row r="50" spans="1:16" x14ac:dyDescent="0.3">
      <c r="A50">
        <v>49</v>
      </c>
      <c r="B50" s="10">
        <f>Geral!B50</f>
        <v>0</v>
      </c>
      <c r="C50" s="10">
        <f>Geral!C50</f>
        <v>0</v>
      </c>
      <c r="D50" t="e">
        <f>LEFT(#REF!, FIND("-",#REF!)-1)</f>
        <v>#REF!</v>
      </c>
      <c r="E50" t="e">
        <f>RIGHT(#REF!,LEN(#REF!)- FIND("-",#REF!))</f>
        <v>#REF!</v>
      </c>
    </row>
    <row r="51" spans="1:16" s="5" customFormat="1" x14ac:dyDescent="0.3">
      <c r="A51" s="5">
        <v>50</v>
      </c>
      <c r="B51" s="8">
        <f>Geral!B51</f>
        <v>0</v>
      </c>
      <c r="C51" s="8">
        <f>Geral!C51</f>
        <v>0</v>
      </c>
      <c r="D51" s="5" t="e">
        <f>LEFT(#REF!, FIND("-",#REF!)-1)</f>
        <v>#REF!</v>
      </c>
      <c r="E51" s="5" t="e">
        <f>RIGHT(#REF!,LEN(#REF!)- FIND("-",#REF!))</f>
        <v>#REF!</v>
      </c>
      <c r="F51" s="3"/>
      <c r="G51" s="8"/>
      <c r="H51" s="3"/>
      <c r="I51" s="8"/>
      <c r="J51" s="3"/>
      <c r="K51" s="8"/>
      <c r="L51" s="3"/>
      <c r="M51" s="8"/>
      <c r="N51" s="3"/>
      <c r="O51" s="8"/>
      <c r="P51" s="3"/>
    </row>
  </sheetData>
  <pageMargins left="0.7" right="0.7" top="0.75" bottom="1.71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57912-B3A5-43B6-A2A7-392F35432C87}">
  <dimension ref="A1:AI54"/>
  <sheetViews>
    <sheetView zoomScale="55" zoomScaleNormal="55" workbookViewId="0">
      <pane xSplit="1" topLeftCell="B1" activePane="topRight" state="frozen"/>
      <selection pane="topRight" activeCell="AC5" sqref="AC5"/>
    </sheetView>
  </sheetViews>
  <sheetFormatPr defaultRowHeight="14.4" x14ac:dyDescent="0.3"/>
  <cols>
    <col min="2" max="2" width="15" style="10" customWidth="1"/>
    <col min="3" max="3" width="22.88671875" style="10" customWidth="1"/>
    <col min="4" max="4" width="21.109375" style="12" customWidth="1"/>
    <col min="5" max="5" width="19.77734375" style="10" hidden="1" customWidth="1"/>
    <col min="6" max="6" width="16.21875" style="10" hidden="1" customWidth="1"/>
    <col min="7" max="7" width="3.6640625" style="3" customWidth="1"/>
    <col min="8" max="9" width="11.33203125" style="10" customWidth="1"/>
    <col min="10" max="10" width="12.21875" customWidth="1"/>
    <col min="11" max="11" width="9.33203125" customWidth="1"/>
    <col min="12" max="12" width="3.5546875" style="3" customWidth="1"/>
    <col min="13" max="14" width="11.88671875" style="10" customWidth="1"/>
    <col min="16" max="16" width="9.33203125" customWidth="1"/>
    <col min="17" max="17" width="3" style="3" customWidth="1"/>
    <col min="18" max="18" width="11.77734375" style="10" bestFit="1" customWidth="1"/>
    <col min="19" max="19" width="8.88671875" style="10"/>
    <col min="20" max="20" width="12" customWidth="1"/>
    <col min="21" max="21" width="9.33203125" customWidth="1"/>
    <col min="22" max="22" width="2.77734375" style="3" customWidth="1"/>
    <col min="23" max="23" width="11.77734375" style="10" bestFit="1" customWidth="1"/>
    <col min="24" max="24" width="6.33203125" style="10" customWidth="1"/>
    <col min="25" max="25" width="12.21875" customWidth="1"/>
    <col min="26" max="26" width="9.33203125" customWidth="1"/>
    <col min="27" max="27" width="3.109375" style="3" customWidth="1"/>
    <col min="28" max="28" width="11.77734375" style="10" bestFit="1" customWidth="1"/>
    <col min="29" max="29" width="8.88671875" style="10"/>
    <col min="30" max="30" width="13.6640625" customWidth="1"/>
    <col min="31" max="31" width="9.33203125" customWidth="1"/>
    <col min="32" max="32" width="1.88671875" style="3" customWidth="1"/>
    <col min="33" max="33" width="11.5546875" style="2" customWidth="1"/>
  </cols>
  <sheetData>
    <row r="1" spans="1:35" s="21" customFormat="1" ht="28.8" x14ac:dyDescent="0.3">
      <c r="A1" s="18" t="s">
        <v>8</v>
      </c>
      <c r="B1" s="18" t="s">
        <v>1</v>
      </c>
      <c r="C1" s="18" t="s">
        <v>9</v>
      </c>
      <c r="D1" s="19" t="s">
        <v>0</v>
      </c>
      <c r="E1" s="18" t="s">
        <v>0</v>
      </c>
      <c r="F1" s="18" t="s">
        <v>10</v>
      </c>
      <c r="G1" s="18"/>
      <c r="H1" s="19" t="s">
        <v>11</v>
      </c>
      <c r="I1" s="19" t="s">
        <v>26</v>
      </c>
      <c r="J1" s="19" t="s">
        <v>35</v>
      </c>
      <c r="K1" s="19" t="s">
        <v>34</v>
      </c>
      <c r="L1" s="19"/>
      <c r="M1" s="19" t="s">
        <v>12</v>
      </c>
      <c r="N1" s="19" t="s">
        <v>25</v>
      </c>
      <c r="O1" s="19" t="s">
        <v>36</v>
      </c>
      <c r="P1" s="19" t="s">
        <v>33</v>
      </c>
      <c r="Q1" s="19"/>
      <c r="R1" s="19" t="s">
        <v>13</v>
      </c>
      <c r="S1" s="19" t="s">
        <v>27</v>
      </c>
      <c r="T1" s="19" t="s">
        <v>37</v>
      </c>
      <c r="U1" s="19" t="s">
        <v>32</v>
      </c>
      <c r="V1" s="19"/>
      <c r="W1" s="19" t="s">
        <v>14</v>
      </c>
      <c r="X1" s="19" t="s">
        <v>28</v>
      </c>
      <c r="Y1" s="19" t="s">
        <v>38</v>
      </c>
      <c r="Z1" s="19" t="s">
        <v>31</v>
      </c>
      <c r="AA1" s="19"/>
      <c r="AB1" s="19" t="s">
        <v>15</v>
      </c>
      <c r="AC1" s="19" t="s">
        <v>29</v>
      </c>
      <c r="AD1" s="19" t="s">
        <v>39</v>
      </c>
      <c r="AE1" s="19" t="s">
        <v>30</v>
      </c>
      <c r="AF1" s="20"/>
      <c r="AG1" s="19" t="s">
        <v>16</v>
      </c>
      <c r="AH1" s="20"/>
      <c r="AI1" s="20"/>
    </row>
    <row r="2" spans="1:35" ht="28.8" x14ac:dyDescent="0.3">
      <c r="A2">
        <v>1</v>
      </c>
      <c r="B2" s="10" t="s">
        <v>55</v>
      </c>
      <c r="C2" s="10" t="s">
        <v>96</v>
      </c>
      <c r="D2" s="12" t="s">
        <v>23</v>
      </c>
      <c r="E2" t="str">
        <f>LEFT(D2,FIND("-", D2)-1)</f>
        <v>Promoção/Originais</v>
      </c>
      <c r="F2" t="str">
        <f>RIGHT(D2,LEN(D2)-FIND("-", D2))</f>
        <v>Tração Atrás</v>
      </c>
      <c r="H2" s="23">
        <v>6.0914351851851852E-4</v>
      </c>
      <c r="J2" s="1">
        <f>IF(OR(ISNUMBER(I2),ISBLANK(I2)),I2*Classes!$A$10,18*Classes!$A$10)</f>
        <v>0</v>
      </c>
      <c r="K2" s="1">
        <f>IF(OR(ISBLANK(H2),H2="DSQ",H2="DNF",H2="DNS"),18*Classes!$A$10,H2+J2)</f>
        <v>6.0914351851851852E-4</v>
      </c>
      <c r="M2" s="23">
        <v>5.9027777777777778E-4</v>
      </c>
      <c r="O2" s="1">
        <f>IF(OR(ISNUMBER(N2),ISBLANK(N2)),N2*Classes!$A$10,18*Classes!$A$10)</f>
        <v>0</v>
      </c>
      <c r="P2" s="1">
        <f>IF(OR(ISBLANK(M2),M2="DSQ",M2="DNF",M2="DNS"),18*Classes!$A$10,M2+O2)</f>
        <v>5.9027777777777778E-4</v>
      </c>
      <c r="R2" s="23">
        <v>5.8819444444444446E-4</v>
      </c>
      <c r="S2" s="10">
        <v>1</v>
      </c>
      <c r="T2" s="1">
        <f>IF(OR(ISNUMBER(S2),ISBLANK(S2)),S2*Classes!$A$10,18*Classes!$A$10)</f>
        <v>1.1574074074074075E-4</v>
      </c>
      <c r="U2" s="1">
        <f>IF(OR(ISBLANK(R2),R2="DSQ",R2="DNF",R2="DNS"),18*Classes!$A$10,R2+T2)</f>
        <v>7.0393518518518526E-4</v>
      </c>
      <c r="W2" s="23">
        <v>5.7916666666666663E-4</v>
      </c>
      <c r="Y2" s="1">
        <f>IF(OR(ISNUMBER(X2),ISBLANK(X2)),X2*Classes!$A$10,18*Classes!$A$10)</f>
        <v>0</v>
      </c>
      <c r="Z2" s="1">
        <f>IF(OR(ISBLANK(W2),W2="DSQ",W2="DNF",W2="DNS"),18*Classes!$A$10,W2+Y2)</f>
        <v>5.7916666666666663E-4</v>
      </c>
      <c r="AB2" t="s">
        <v>93</v>
      </c>
      <c r="AC2" s="10" t="s">
        <v>93</v>
      </c>
      <c r="AD2" s="1">
        <f>IF(OR(ISNUMBER(AC2),ISBLANK(AC2)),AC2*Classes!$A$10,18*Classes!$A$10)</f>
        <v>2.0833333333333333E-3</v>
      </c>
      <c r="AE2" s="1">
        <f>IF(OR(ISBLANK(AB2),AB2="DSQ",AB2="DNF",AB2="DNS"),18*Classes!$A$10,AB2+AD2)</f>
        <v>2.0833333333333333E-3</v>
      </c>
      <c r="AG2" s="14">
        <f>IF(ISBLANK(B2),"",SUM(K2,P2,U2,Z2,AE2))</f>
        <v>4.5658564814814815E-3</v>
      </c>
      <c r="AH2" s="1">
        <f>MIN(K2,P2,U2,Z2,AE2)</f>
        <v>5.7916666666666663E-4</v>
      </c>
    </row>
    <row r="3" spans="1:35" s="5" customFormat="1" ht="33" customHeight="1" x14ac:dyDescent="0.3">
      <c r="A3" s="5">
        <v>2</v>
      </c>
      <c r="B3" s="8" t="s">
        <v>56</v>
      </c>
      <c r="C3" s="8" t="s">
        <v>79</v>
      </c>
      <c r="D3" s="13" t="s">
        <v>20</v>
      </c>
      <c r="E3" s="5" t="str">
        <f t="shared" ref="E3:E51" si="0">LEFT(D3,FIND("-", D3)-1)</f>
        <v>Transformados</v>
      </c>
      <c r="F3" s="5" t="str">
        <f t="shared" ref="F3:F51" si="1">RIGHT(D3,LEN(D3)-FIND("-", D3))</f>
        <v>Tração á Frente</v>
      </c>
      <c r="G3" s="3"/>
      <c r="H3" s="23" t="s">
        <v>93</v>
      </c>
      <c r="I3" s="8" t="s">
        <v>93</v>
      </c>
      <c r="J3" s="6">
        <f>IF(OR(ISNUMBER(I3),ISBLANK(I3)),I3*Classes!$A$10,18*Classes!$A$10)</f>
        <v>2.0833333333333333E-3</v>
      </c>
      <c r="K3" s="6">
        <f>IF(OR(ISBLANK(H3),H3="DSQ",H3="DNF",H3="DNS"),18*Classes!$A$10,H3+J3)</f>
        <v>2.0833333333333333E-3</v>
      </c>
      <c r="L3" s="3"/>
      <c r="M3" s="23">
        <v>5.6493055555555561E-4</v>
      </c>
      <c r="N3" s="8"/>
      <c r="O3" s="6">
        <f>IF(OR(ISNUMBER(N3),ISBLANK(N3)),N3*Classes!$A$10,18*Classes!$A$10)</f>
        <v>0</v>
      </c>
      <c r="P3" s="6">
        <f>IF(OR(ISBLANK(M3),M3="DSQ",M3="DNF",M3="DNS"),18*Classes!$A$10,M3+O3)</f>
        <v>5.6493055555555561E-4</v>
      </c>
      <c r="Q3" s="3"/>
      <c r="R3" t="s">
        <v>92</v>
      </c>
      <c r="S3" s="8"/>
      <c r="T3" s="6">
        <f>IF(OR(ISNUMBER(S3),ISBLANK(S3)),S3*Classes!$A$10,18*Classes!$A$10)</f>
        <v>0</v>
      </c>
      <c r="U3" s="6">
        <f>IF(OR(ISBLANK(R3),R3="DSQ",R3="DNF",R3="DNS"),18*Classes!$A$10,R3+T3)</f>
        <v>2.0833333333333333E-3</v>
      </c>
      <c r="V3" s="3"/>
      <c r="W3" s="23">
        <v>5.7013888888888891E-4</v>
      </c>
      <c r="X3" s="8">
        <v>1</v>
      </c>
      <c r="Y3" s="6">
        <f>IF(OR(ISNUMBER(X3),ISBLANK(X3)),X3*Classes!$A$10,18*Classes!$A$10)</f>
        <v>1.1574074074074075E-4</v>
      </c>
      <c r="Z3" s="6">
        <f>IF(OR(ISBLANK(W3),W3="DSQ",W3="DNF",W3="DNS"),18*Classes!$A$10,W3+Y3)</f>
        <v>6.858796296296296E-4</v>
      </c>
      <c r="AA3" s="3"/>
      <c r="AB3" s="23">
        <v>5.579861111111111E-4</v>
      </c>
      <c r="AC3" s="8"/>
      <c r="AD3" s="6">
        <f>IF(OR(ISNUMBER(AC3),ISBLANK(AC3)),AC3*Classes!$A$10,18*Classes!$A$10)</f>
        <v>0</v>
      </c>
      <c r="AE3" s="6">
        <f>IF(OR(ISBLANK(AB3),AB3="DSQ",AB3="DNF",AB3="DNS"),18*Classes!$A$10,AB3+AD3)</f>
        <v>5.579861111111111E-4</v>
      </c>
      <c r="AF3" s="3"/>
      <c r="AG3" s="22">
        <f>IF(ISBLANK(B3),"",SUM(K3,P3,U3,Z3,AE3))</f>
        <v>5.9754629629629637E-3</v>
      </c>
      <c r="AH3" s="1">
        <f t="shared" ref="AH3:AH51" si="2">MIN(K3,P3,U3,Z3,AE3)</f>
        <v>5.579861111111111E-4</v>
      </c>
    </row>
    <row r="4" spans="1:35" ht="31.8" customHeight="1" x14ac:dyDescent="0.3">
      <c r="A4">
        <v>3</v>
      </c>
      <c r="B4" s="10" t="s">
        <v>57</v>
      </c>
      <c r="C4" s="10" t="s">
        <v>80</v>
      </c>
      <c r="D4" s="12" t="s">
        <v>18</v>
      </c>
      <c r="E4" t="str">
        <f t="shared" si="0"/>
        <v>Protótipos</v>
      </c>
      <c r="F4" t="str">
        <f t="shared" si="1"/>
        <v>Tração á Frente</v>
      </c>
      <c r="H4" s="23">
        <v>5.141203703703703E-4</v>
      </c>
      <c r="I4" s="10">
        <v>2</v>
      </c>
      <c r="J4" s="1">
        <f>IF(OR(ISNUMBER(I4),ISBLANK(I4)),I4*Classes!$A$10,18*Classes!$A$10)</f>
        <v>2.3148148148148149E-4</v>
      </c>
      <c r="K4" s="1">
        <f>IF(OR(ISBLANK(H4),H4="DSQ",H4="DNF",H4="DNS"),18*Classes!$A$10,H4+J4)</f>
        <v>7.4560185185185179E-4</v>
      </c>
      <c r="M4" s="23">
        <v>5.3715277777777778E-4</v>
      </c>
      <c r="O4" s="1">
        <f>IF(OR(ISNUMBER(N4),ISBLANK(N4)),N4*Classes!$A$10,18*Classes!$A$10)</f>
        <v>0</v>
      </c>
      <c r="P4" s="1">
        <f>IF(OR(ISBLANK(M4),M4="DSQ",M4="DNF",M4="DNS"),18*Classes!$A$10,M4+O4)</f>
        <v>5.3715277777777778E-4</v>
      </c>
      <c r="R4" s="23">
        <v>5.2604166666666663E-4</v>
      </c>
      <c r="T4" s="1">
        <f>IF(OR(ISNUMBER(S4),ISBLANK(S4)),S4*Classes!$A$10,18*Classes!$A$10)</f>
        <v>0</v>
      </c>
      <c r="U4" s="1">
        <f>IF(OR(ISBLANK(R4),R4="DSQ",R4="DNF",R4="DNS"),18*Classes!$A$10,R4+T4)</f>
        <v>5.2604166666666663E-4</v>
      </c>
      <c r="W4" s="23">
        <v>5.4398148148148144E-4</v>
      </c>
      <c r="Y4" s="1">
        <f>IF(OR(ISNUMBER(X4),ISBLANK(X4)),X4*Classes!$A$10,18*Classes!$A$10)</f>
        <v>0</v>
      </c>
      <c r="Z4" s="1">
        <f>IF(OR(ISBLANK(W4),W4="DSQ",W4="DNF",W4="DNS"),18*Classes!$A$10,W4+Y4)</f>
        <v>5.4398148148148144E-4</v>
      </c>
      <c r="AB4" s="23" t="s">
        <v>93</v>
      </c>
      <c r="AC4" s="10" t="s">
        <v>93</v>
      </c>
      <c r="AD4" s="1">
        <f>IF(OR(ISNUMBER(AC4),ISBLANK(AC4)),AC4*Classes!$A$10,18*Classes!$A$10)</f>
        <v>2.0833333333333333E-3</v>
      </c>
      <c r="AE4" s="1">
        <f>IF(OR(ISBLANK(AB4),AB4="DSQ",AB4="DNF",AB4="DNS"),18*Classes!$A$10,AB4+AD4)</f>
        <v>2.0833333333333333E-3</v>
      </c>
      <c r="AG4" s="14">
        <f t="shared" ref="AG4:AG10" si="3">IF(ISBLANK(B4),"",SUM(K4,P4,U4,Z4,AE4))</f>
        <v>4.4361111111111112E-3</v>
      </c>
      <c r="AH4" s="1">
        <f t="shared" si="2"/>
        <v>5.2604166666666663E-4</v>
      </c>
    </row>
    <row r="5" spans="1:35" s="5" customFormat="1" ht="46.2" customHeight="1" x14ac:dyDescent="0.3">
      <c r="A5" s="5">
        <v>4</v>
      </c>
      <c r="B5" s="8" t="s">
        <v>58</v>
      </c>
      <c r="C5" s="8" t="s">
        <v>81</v>
      </c>
      <c r="D5" s="13" t="s">
        <v>23</v>
      </c>
      <c r="E5" s="5" t="str">
        <f t="shared" si="0"/>
        <v>Promoção/Originais</v>
      </c>
      <c r="F5" s="5" t="str">
        <f t="shared" si="1"/>
        <v>Tração Atrás</v>
      </c>
      <c r="G5" s="3"/>
      <c r="H5" s="24">
        <v>7.4085648148148155E-4</v>
      </c>
      <c r="I5" s="8">
        <v>1</v>
      </c>
      <c r="J5" s="6">
        <f>IF(OR(ISNUMBER(I5),ISBLANK(I5)),I5*Classes!$A$10,18*Classes!$A$10)</f>
        <v>1.1574074074074075E-4</v>
      </c>
      <c r="K5" s="6">
        <f>IF(OR(ISBLANK(H5),H5="DSQ",H5="DNF",H5="DNS"),18*Classes!$A$10,H5+J5)</f>
        <v>8.5659722222222235E-4</v>
      </c>
      <c r="L5" s="3"/>
      <c r="M5" s="24">
        <v>7.0092592592592591E-4</v>
      </c>
      <c r="N5" s="8"/>
      <c r="O5" s="6">
        <f>IF(OR(ISNUMBER(N5),ISBLANK(N5)),N5*Classes!$A$10,18*Classes!$A$10)</f>
        <v>0</v>
      </c>
      <c r="P5" s="6">
        <f>IF(OR(ISBLANK(M5),M5="DSQ",M5="DNF",M5="DNS"),18*Classes!$A$10,M5+O5)</f>
        <v>7.0092592592592591E-4</v>
      </c>
      <c r="Q5" s="3"/>
      <c r="R5" s="24">
        <v>7.2604166666666661E-4</v>
      </c>
      <c r="S5" s="8">
        <v>2</v>
      </c>
      <c r="T5" s="6">
        <f>IF(OR(ISNUMBER(S5),ISBLANK(S5)),S5*Classes!$A$10,18*Classes!$A$10)</f>
        <v>2.3148148148148149E-4</v>
      </c>
      <c r="U5" s="6">
        <f>IF(OR(ISBLANK(R5),R5="DSQ",R5="DNF",R5="DNS"),18*Classes!$A$10,R5+T5)</f>
        <v>9.575231481481481E-4</v>
      </c>
      <c r="V5" s="3"/>
      <c r="W5" s="24">
        <v>7.046296296296297E-4</v>
      </c>
      <c r="X5" s="8">
        <v>1</v>
      </c>
      <c r="Y5" s="6">
        <f>IF(OR(ISNUMBER(X5),ISBLANK(X5)),X5*Classes!$A$10,18*Classes!$A$10)</f>
        <v>1.1574074074074075E-4</v>
      </c>
      <c r="Z5" s="6">
        <f>IF(OR(ISBLANK(W5),W5="DSQ",W5="DNF",W5="DNS"),18*Classes!$A$10,W5+Y5)</f>
        <v>8.2037037037037039E-4</v>
      </c>
      <c r="AA5" s="3"/>
      <c r="AB5" s="24">
        <v>7.6469907407407411E-4</v>
      </c>
      <c r="AC5" s="8">
        <v>1</v>
      </c>
      <c r="AD5" s="6">
        <f>IF(OR(ISNUMBER(AC5),ISBLANK(AC5)),AC5*Classes!$A$10,18*Classes!$A$10)</f>
        <v>1.1574074074074075E-4</v>
      </c>
      <c r="AE5" s="6">
        <f>IF(OR(ISBLANK(AB5),AB5="DSQ",AB5="DNF",AB5="DNS"),18*Classes!$A$10,AB5+AD5)</f>
        <v>8.804398148148148E-4</v>
      </c>
      <c r="AF5" s="3"/>
      <c r="AG5" s="22">
        <f t="shared" si="3"/>
        <v>4.2158564814814819E-3</v>
      </c>
      <c r="AH5" s="1">
        <f t="shared" si="2"/>
        <v>7.0092592592592591E-4</v>
      </c>
    </row>
    <row r="6" spans="1:35" ht="47.4" customHeight="1" x14ac:dyDescent="0.3">
      <c r="A6">
        <v>5</v>
      </c>
      <c r="B6" s="10" t="s">
        <v>59</v>
      </c>
      <c r="C6" s="10" t="s">
        <v>83</v>
      </c>
      <c r="D6" s="12" t="s">
        <v>23</v>
      </c>
      <c r="E6" t="str">
        <f t="shared" si="0"/>
        <v>Promoção/Originais</v>
      </c>
      <c r="F6" t="str">
        <f t="shared" si="1"/>
        <v>Tração Atrás</v>
      </c>
      <c r="H6" s="23" t="s">
        <v>93</v>
      </c>
      <c r="I6" s="10" t="s">
        <v>93</v>
      </c>
      <c r="J6" s="1">
        <f>IF(OR(ISNUMBER(I6),ISBLANK(I6)),I6*Classes!$A$10,18*Classes!$A$10)</f>
        <v>2.0833333333333333E-3</v>
      </c>
      <c r="K6" s="1">
        <f>IF(OR(ISBLANK(H6),H6="DSQ",H6="DNF",H6="DNS"),18*Classes!$A$10,H6+J6)</f>
        <v>2.0833333333333333E-3</v>
      </c>
      <c r="M6" s="23">
        <v>6.5335648148148143E-4</v>
      </c>
      <c r="O6" s="1">
        <f>IF(OR(ISNUMBER(N6),ISBLANK(N6)),N6*Classes!$A$10,18*Classes!$A$10)</f>
        <v>0</v>
      </c>
      <c r="P6" s="1">
        <f>IF(OR(ISBLANK(M6),M6="DSQ",M6="DNF",M6="DNS"),18*Classes!$A$10,M6+O6)</f>
        <v>6.5335648148148143E-4</v>
      </c>
      <c r="R6" s="24" t="s">
        <v>93</v>
      </c>
      <c r="S6" s="10" t="s">
        <v>93</v>
      </c>
      <c r="T6" s="1">
        <f>IF(OR(ISNUMBER(S6),ISBLANK(S6)),S6*Classes!$A$10,18*Classes!$A$10)</f>
        <v>2.0833333333333333E-3</v>
      </c>
      <c r="U6" s="1">
        <f>IF(OR(ISBLANK(R6),R6="DSQ",R6="DNF",R6="DNS"),18*Classes!$A$10,R6+T6)</f>
        <v>2.0833333333333333E-3</v>
      </c>
      <c r="W6" s="23">
        <v>6.4976851851851849E-4</v>
      </c>
      <c r="Y6" s="1">
        <f>IF(OR(ISNUMBER(X6),ISBLANK(X6)),X6*Classes!$A$10,18*Classes!$A$10)</f>
        <v>0</v>
      </c>
      <c r="Z6" s="1">
        <f>IF(OR(ISBLANK(W6),W6="DSQ",W6="DNF",W6="DNS"),18*Classes!$A$10,W6+Y6)</f>
        <v>6.4976851851851849E-4</v>
      </c>
      <c r="AB6" s="23">
        <v>6.5416666666666661E-4</v>
      </c>
      <c r="AD6" s="1">
        <f>IF(OR(ISNUMBER(AC6),ISBLANK(AC6)),AC6*Classes!$A$10,18*Classes!$A$10)</f>
        <v>0</v>
      </c>
      <c r="AE6" s="1">
        <f>IF(OR(ISBLANK(AB6),AB6="DSQ",AB6="DNF",AB6="DNS"),18*Classes!$A$10,AB6+AD6)</f>
        <v>6.5416666666666661E-4</v>
      </c>
      <c r="AG6" s="14">
        <f t="shared" si="3"/>
        <v>6.1239583333333328E-3</v>
      </c>
      <c r="AH6" s="1">
        <f t="shared" si="2"/>
        <v>6.4976851851851849E-4</v>
      </c>
    </row>
    <row r="7" spans="1:35" s="5" customFormat="1" ht="41.4" customHeight="1" x14ac:dyDescent="0.3">
      <c r="A7" s="5">
        <v>6</v>
      </c>
      <c r="B7" s="8" t="s">
        <v>60</v>
      </c>
      <c r="C7" s="8" t="s">
        <v>82</v>
      </c>
      <c r="D7" s="13" t="s">
        <v>23</v>
      </c>
      <c r="E7" s="5" t="str">
        <f t="shared" si="0"/>
        <v>Promoção/Originais</v>
      </c>
      <c r="F7" s="5" t="str">
        <f t="shared" si="1"/>
        <v>Tração Atrás</v>
      </c>
      <c r="G7" s="3"/>
      <c r="H7" s="24">
        <v>7.2025462962962961E-4</v>
      </c>
      <c r="I7" s="8">
        <v>1</v>
      </c>
      <c r="J7" s="6">
        <f>IF(OR(ISNUMBER(I7),ISBLANK(I7)),I7*Classes!$A$10,18*Classes!$A$10)</f>
        <v>1.1574074074074075E-4</v>
      </c>
      <c r="K7" s="6">
        <f>IF(OR(ISBLANK(H7),H7="DSQ",H7="DNF",H7="DNS"),18*Classes!$A$10,H7+J7)</f>
        <v>8.3599537037037041E-4</v>
      </c>
      <c r="L7" s="3"/>
      <c r="M7" s="24">
        <v>6.9594907407407409E-4</v>
      </c>
      <c r="N7" s="8">
        <v>1</v>
      </c>
      <c r="O7" s="6">
        <f>IF(OR(ISNUMBER(N7),ISBLANK(N7)),N7*Classes!$A$10,18*Classes!$A$10)</f>
        <v>1.1574074074074075E-4</v>
      </c>
      <c r="P7" s="6">
        <f>IF(OR(ISBLANK(M7),M7="DSQ",M7="DNF",M7="DNS"),18*Classes!$A$10,M7+O7)</f>
        <v>8.1168981481481478E-4</v>
      </c>
      <c r="Q7" s="3"/>
      <c r="R7" s="23">
        <v>6.824074074074074E-4</v>
      </c>
      <c r="S7" s="8"/>
      <c r="T7" s="6">
        <f>IF(OR(ISNUMBER(S7),ISBLANK(S7)),S7*Classes!$A$10,18*Classes!$A$10)</f>
        <v>0</v>
      </c>
      <c r="U7" s="6">
        <f>IF(OR(ISBLANK(R7),R7="DSQ",R7="DNF",R7="DNS"),18*Classes!$A$10,R7+T7)</f>
        <v>6.824074074074074E-4</v>
      </c>
      <c r="V7" s="3"/>
      <c r="W7" s="23">
        <v>6.7731481481481473E-4</v>
      </c>
      <c r="X7" s="8"/>
      <c r="Y7" s="6">
        <f>IF(OR(ISNUMBER(X7),ISBLANK(X7)),X7*Classes!$A$10,18*Classes!$A$10)</f>
        <v>0</v>
      </c>
      <c r="Z7" s="6">
        <f>IF(OR(ISBLANK(W7),W7="DSQ",W7="DNF",W7="DNS"),18*Classes!$A$10,W7+Y7)</f>
        <v>6.7731481481481473E-4</v>
      </c>
      <c r="AA7" s="3"/>
      <c r="AB7" s="23">
        <v>6.7511574074074067E-4</v>
      </c>
      <c r="AC7" s="8"/>
      <c r="AD7" s="6">
        <f>IF(OR(ISNUMBER(AC7),ISBLANK(AC7)),AC7*Classes!$A$10,18*Classes!$A$10)</f>
        <v>0</v>
      </c>
      <c r="AE7" s="6">
        <f>IF(OR(ISBLANK(AB7),AB7="DSQ",AB7="DNF",AB7="DNS"),18*Classes!$A$10,AB7+AD7)</f>
        <v>6.7511574074074067E-4</v>
      </c>
      <c r="AF7" s="3"/>
      <c r="AG7" s="22">
        <f t="shared" si="3"/>
        <v>3.6825231481481483E-3</v>
      </c>
      <c r="AH7" s="1">
        <f t="shared" si="2"/>
        <v>6.7511574074074067E-4</v>
      </c>
    </row>
    <row r="8" spans="1:35" ht="40.200000000000003" customHeight="1" x14ac:dyDescent="0.3">
      <c r="A8">
        <v>7</v>
      </c>
      <c r="B8" s="10" t="s">
        <v>61</v>
      </c>
      <c r="C8" s="10" t="s">
        <v>84</v>
      </c>
      <c r="D8" s="12" t="s">
        <v>23</v>
      </c>
      <c r="E8" t="str">
        <f t="shared" si="0"/>
        <v>Promoção/Originais</v>
      </c>
      <c r="F8" t="str">
        <f t="shared" si="1"/>
        <v>Tração Atrás</v>
      </c>
      <c r="H8" s="24">
        <v>7.4039351851851859E-4</v>
      </c>
      <c r="J8" s="1">
        <f>IF(OR(ISNUMBER(I8),ISBLANK(I8)),I8*Classes!$A$10,18*Classes!$A$10)</f>
        <v>0</v>
      </c>
      <c r="K8" s="1">
        <f>IF(OR(ISBLANK(H8),H8="DSQ",H8="DNF",H8="DNS"),18*Classes!$A$10,H8+J8)</f>
        <v>7.4039351851851859E-4</v>
      </c>
      <c r="M8" s="24">
        <v>6.9988425925925925E-4</v>
      </c>
      <c r="O8" s="1">
        <f>IF(OR(ISNUMBER(N8),ISBLANK(N8)),N8*Classes!$A$10,18*Classes!$A$10)</f>
        <v>0</v>
      </c>
      <c r="P8" s="1">
        <f>IF(OR(ISBLANK(M8),M8="DSQ",M8="DNF",M8="DNS"),18*Classes!$A$10,M8+O8)</f>
        <v>6.9988425925925925E-4</v>
      </c>
      <c r="R8" s="24">
        <v>7.0844907407407412E-4</v>
      </c>
      <c r="T8" s="1">
        <f>IF(OR(ISNUMBER(S8),ISBLANK(S8)),S8*Classes!$A$10,18*Classes!$A$10)</f>
        <v>0</v>
      </c>
      <c r="U8" s="1">
        <f>IF(OR(ISBLANK(R8),R8="DSQ",R8="DNF",R8="DNS"),18*Classes!$A$10,R8+T8)</f>
        <v>7.0844907407407412E-4</v>
      </c>
      <c r="W8" s="24">
        <v>6.9467592592592595E-4</v>
      </c>
      <c r="X8" s="10">
        <v>1</v>
      </c>
      <c r="Y8" s="1">
        <f>IF(OR(ISNUMBER(X8),ISBLANK(X8)),X8*Classes!$A$10,18*Classes!$A$10)</f>
        <v>1.1574074074074075E-4</v>
      </c>
      <c r="Z8" s="1">
        <f>IF(OR(ISBLANK(W8),W8="DSQ",W8="DNF",W8="DNS"),18*Classes!$A$10,W8+Y8)</f>
        <v>8.1041666666666675E-4</v>
      </c>
      <c r="AB8" s="23">
        <v>6.8506944444444442E-4</v>
      </c>
      <c r="AD8" s="1">
        <f>IF(OR(ISNUMBER(AC8),ISBLANK(AC8)),AC8*Classes!$A$10,18*Classes!$A$10)</f>
        <v>0</v>
      </c>
      <c r="AE8" s="1">
        <f>IF(OR(ISBLANK(AB8),AB8="DSQ",AB8="DNF",AB8="DNS"),18*Classes!$A$10,AB8+AD8)</f>
        <v>6.8506944444444442E-4</v>
      </c>
      <c r="AG8" s="14">
        <f t="shared" si="3"/>
        <v>3.6442129629629628E-3</v>
      </c>
      <c r="AH8" s="1">
        <f t="shared" si="2"/>
        <v>6.8506944444444442E-4</v>
      </c>
    </row>
    <row r="9" spans="1:35" s="5" customFormat="1" ht="41.4" customHeight="1" x14ac:dyDescent="0.3">
      <c r="A9" s="5">
        <v>8</v>
      </c>
      <c r="B9" s="8" t="s">
        <v>62</v>
      </c>
      <c r="C9" s="8" t="s">
        <v>85</v>
      </c>
      <c r="D9" s="13" t="s">
        <v>18</v>
      </c>
      <c r="E9" s="5" t="str">
        <f t="shared" si="0"/>
        <v>Protótipos</v>
      </c>
      <c r="F9" s="5" t="str">
        <f t="shared" si="1"/>
        <v>Tração á Frente</v>
      </c>
      <c r="G9" s="3"/>
      <c r="H9" s="23">
        <v>5.3657407407407408E-4</v>
      </c>
      <c r="I9" s="8"/>
      <c r="J9" s="6">
        <f>IF(OR(ISNUMBER(I9),ISBLANK(I9)),I9*Classes!$A$10,18*Classes!$A$10)</f>
        <v>0</v>
      </c>
      <c r="K9" s="6">
        <f>IF(OR(ISBLANK(H9),H9="DSQ",H9="DNF",H9="DNS"),18*Classes!$A$10,H9+J9)</f>
        <v>5.3657407407407408E-4</v>
      </c>
      <c r="L9" s="3"/>
      <c r="M9" s="23">
        <v>5.2060185185185185E-4</v>
      </c>
      <c r="N9" s="8"/>
      <c r="O9" s="6">
        <f>IF(OR(ISNUMBER(N9),ISBLANK(N9)),N9*Classes!$A$10,18*Classes!$A$10)</f>
        <v>0</v>
      </c>
      <c r="P9" s="6">
        <f>IF(OR(ISBLANK(M9),M9="DSQ",M9="DNF",M9="DNS"),18*Classes!$A$10,M9+O9)</f>
        <v>5.2060185185185185E-4</v>
      </c>
      <c r="Q9" s="3"/>
      <c r="R9" s="23">
        <v>5.2696759259259255E-4</v>
      </c>
      <c r="S9" s="8"/>
      <c r="T9" s="6">
        <f>IF(OR(ISNUMBER(S9),ISBLANK(S9)),S9*Classes!$A$10,18*Classes!$A$10)</f>
        <v>0</v>
      </c>
      <c r="U9" s="6">
        <f>IF(OR(ISBLANK(R9),R9="DSQ",R9="DNF",R9="DNS"),18*Classes!$A$10,R9+T9)</f>
        <v>5.2696759259259255E-4</v>
      </c>
      <c r="V9" s="3"/>
      <c r="W9" s="23">
        <v>5.2268518518518517E-4</v>
      </c>
      <c r="X9" s="8"/>
      <c r="Y9" s="6">
        <f>IF(OR(ISNUMBER(X9),ISBLANK(X9)),X9*Classes!$A$10,18*Classes!$A$10)</f>
        <v>0</v>
      </c>
      <c r="Z9" s="6">
        <f>IF(OR(ISBLANK(W9),W9="DSQ",W9="DNF",W9="DNS"),18*Classes!$A$10,W9+Y9)</f>
        <v>5.2268518518518517E-4</v>
      </c>
      <c r="AA9" s="3"/>
      <c r="AB9" s="23">
        <v>5.1909722222222223E-4</v>
      </c>
      <c r="AC9" s="8"/>
      <c r="AD9" s="6">
        <f>IF(OR(ISNUMBER(AC9),ISBLANK(AC9)),AC9*Classes!$A$10,18*Classes!$A$10)</f>
        <v>0</v>
      </c>
      <c r="AE9" s="6">
        <f>IF(OR(ISBLANK(AB9),AB9="DSQ",AB9="DNF",AB9="DNS"),18*Classes!$A$10,AB9+AD9)</f>
        <v>5.1909722222222223E-4</v>
      </c>
      <c r="AF9" s="3"/>
      <c r="AG9" s="22">
        <f t="shared" si="3"/>
        <v>2.6259259259259256E-3</v>
      </c>
      <c r="AH9" s="1">
        <f t="shared" si="2"/>
        <v>5.1909722222222223E-4</v>
      </c>
    </row>
    <row r="10" spans="1:35" ht="44.4" customHeight="1" x14ac:dyDescent="0.3">
      <c r="A10">
        <v>9</v>
      </c>
      <c r="B10" s="10" t="s">
        <v>63</v>
      </c>
      <c r="C10" s="10" t="s">
        <v>86</v>
      </c>
      <c r="D10" s="12" t="s">
        <v>21</v>
      </c>
      <c r="E10" t="str">
        <f t="shared" si="0"/>
        <v>Transformados</v>
      </c>
      <c r="F10" t="str">
        <f t="shared" si="1"/>
        <v>Tração Atrás</v>
      </c>
      <c r="H10" s="23">
        <v>5.6064814814814812E-4</v>
      </c>
      <c r="J10" s="1">
        <f>IF(OR(ISNUMBER(I10),ISBLANK(I10)),I10*Classes!$A$10,18*Classes!$A$10)</f>
        <v>0</v>
      </c>
      <c r="K10" s="1">
        <f>IF(OR(ISBLANK(H10),H10="DSQ",H10="DNF",H10="DNS"),18*Classes!$A$10,H10+J10)</f>
        <v>5.6064814814814812E-4</v>
      </c>
      <c r="M10" s="23">
        <v>5.479166666666666E-4</v>
      </c>
      <c r="O10" s="1">
        <f>IF(OR(ISNUMBER(N10),ISBLANK(N10)),N10*Classes!$A$10,18*Classes!$A$10)</f>
        <v>0</v>
      </c>
      <c r="P10" s="1">
        <f>IF(OR(ISBLANK(M10),M10="DSQ",M10="DNF",M10="DNS"),18*Classes!$A$10,M10+O10)</f>
        <v>5.479166666666666E-4</v>
      </c>
      <c r="R10" s="23">
        <v>5.4988425925925918E-4</v>
      </c>
      <c r="T10" s="1">
        <f>IF(OR(ISNUMBER(S10),ISBLANK(S10)),S10*Classes!$A$10,18*Classes!$A$10)</f>
        <v>0</v>
      </c>
      <c r="U10" s="1">
        <f>IF(OR(ISBLANK(R10),R10="DSQ",R10="DNF",R10="DNS"),18*Classes!$A$10,R10+T10)</f>
        <v>5.4988425925925918E-4</v>
      </c>
      <c r="W10" s="23">
        <v>5.450231481481481E-4</v>
      </c>
      <c r="Y10" s="1">
        <f>IF(OR(ISNUMBER(X10),ISBLANK(X10)),X10*Classes!$A$10,18*Classes!$A$10)</f>
        <v>0</v>
      </c>
      <c r="Z10" s="1">
        <f>IF(OR(ISBLANK(W10),W10="DSQ",W10="DNF",W10="DNS"),18*Classes!$A$10,W10+Y10)</f>
        <v>5.450231481481481E-4</v>
      </c>
      <c r="AB10" s="23">
        <v>5.5451388888888889E-4</v>
      </c>
      <c r="AD10" s="1">
        <f>IF(OR(ISNUMBER(AC10),ISBLANK(AC10)),AC10*Classes!$A$10,18*Classes!$A$10)</f>
        <v>0</v>
      </c>
      <c r="AE10" s="1">
        <f>IF(OR(ISBLANK(AB10),AB10="DSQ",AB10="DNF",AB10="DNS"),18*Classes!$A$10,AB10+AD10)</f>
        <v>5.5451388888888889E-4</v>
      </c>
      <c r="AG10" s="14">
        <f t="shared" si="3"/>
        <v>2.7579861111111112E-3</v>
      </c>
      <c r="AH10" s="1">
        <f t="shared" si="2"/>
        <v>5.450231481481481E-4</v>
      </c>
    </row>
    <row r="11" spans="1:35" s="5" customFormat="1" x14ac:dyDescent="0.3">
      <c r="A11" s="5">
        <v>10</v>
      </c>
      <c r="B11" s="8" t="s">
        <v>64</v>
      </c>
      <c r="C11" s="8" t="s">
        <v>87</v>
      </c>
      <c r="D11" s="13" t="s">
        <v>19</v>
      </c>
      <c r="E11" s="5" t="str">
        <f t="shared" si="0"/>
        <v>Protótipos</v>
      </c>
      <c r="F11" s="5" t="str">
        <f t="shared" si="1"/>
        <v>Tração Atrás</v>
      </c>
      <c r="G11" s="3"/>
      <c r="H11" s="23">
        <v>6.7499999999999993E-4</v>
      </c>
      <c r="I11" s="8"/>
      <c r="J11" s="6">
        <f>IF(OR(ISNUMBER(I11),ISBLANK(I11)),I11*Classes!$A$10,18*Classes!$A$10)</f>
        <v>0</v>
      </c>
      <c r="K11" s="6">
        <f>IF(OR(ISBLANK(H11),H11="DSQ",H11="DNF",H11="DNS"),18*Classes!$A$10,H11+J11)</f>
        <v>6.7499999999999993E-4</v>
      </c>
      <c r="L11" s="3"/>
      <c r="M11" s="23">
        <v>6.7245370370370365E-4</v>
      </c>
      <c r="N11" s="8"/>
      <c r="O11" s="6">
        <f>IF(OR(ISNUMBER(N11),ISBLANK(N11)),N11*Classes!$A$10,18*Classes!$A$10)</f>
        <v>0</v>
      </c>
      <c r="P11" s="6">
        <f>IF(OR(ISBLANK(M11),M11="DSQ",M11="DNF",M11="DNS"),18*Classes!$A$10,M11+O11)</f>
        <v>6.7245370370370365E-4</v>
      </c>
      <c r="Q11" s="3"/>
      <c r="R11" s="23">
        <v>6.8171296296296296E-4</v>
      </c>
      <c r="S11" s="8"/>
      <c r="T11" s="6">
        <f>IF(OR(ISNUMBER(S11),ISBLANK(S11)),S11*Classes!$A$10,18*Classes!$A$10)</f>
        <v>0</v>
      </c>
      <c r="U11" s="6">
        <f>IF(OR(ISBLANK(R11),R11="DSQ",R11="DNF",R11="DNS"),18*Classes!$A$10,R11+T11)</f>
        <v>6.8171296296296296E-4</v>
      </c>
      <c r="V11" s="3"/>
      <c r="W11" s="23">
        <v>6.5706018518518522E-4</v>
      </c>
      <c r="X11" s="8">
        <v>1</v>
      </c>
      <c r="Y11" s="6">
        <f>IF(OR(ISNUMBER(X11),ISBLANK(X11)),X11*Classes!$A$10,18*Classes!$A$10)</f>
        <v>1.1574074074074075E-4</v>
      </c>
      <c r="Z11" s="6">
        <f>IF(OR(ISBLANK(W11),W11="DSQ",W11="DNF",W11="DNS"),18*Classes!$A$10,W11+Y11)</f>
        <v>7.7280092592592591E-4</v>
      </c>
      <c r="AA11" s="3"/>
      <c r="AB11" s="23" t="s">
        <v>93</v>
      </c>
      <c r="AC11" s="8" t="s">
        <v>93</v>
      </c>
      <c r="AD11" s="6">
        <f>IF(OR(ISNUMBER(AC11),ISBLANK(AC11)),AC11*Classes!$A$10,18*Classes!$A$10)</f>
        <v>2.0833333333333333E-3</v>
      </c>
      <c r="AE11" s="6">
        <f>IF(OR(ISBLANK(AB11),AB11="DSQ",AB11="DNF",AB11="DNS"),18*Classes!$A$10,AB11+AD11)</f>
        <v>2.0833333333333333E-3</v>
      </c>
      <c r="AF11" s="3"/>
      <c r="AG11" s="22">
        <f>IF(ISBLANK(B11),"",SUM(K11,P11,U11,Z11,AE11))</f>
        <v>4.8853009259259257E-3</v>
      </c>
      <c r="AH11" s="1">
        <f t="shared" si="2"/>
        <v>6.7245370370370365E-4</v>
      </c>
    </row>
    <row r="12" spans="1:35" ht="28.8" x14ac:dyDescent="0.3">
      <c r="A12">
        <v>11</v>
      </c>
      <c r="B12" s="10" t="s">
        <v>65</v>
      </c>
      <c r="C12" s="10" t="s">
        <v>97</v>
      </c>
      <c r="D12" s="12" t="s">
        <v>21</v>
      </c>
      <c r="E12" t="str">
        <f t="shared" si="0"/>
        <v>Transformados</v>
      </c>
      <c r="F12" t="str">
        <f t="shared" si="1"/>
        <v>Tração Atrás</v>
      </c>
      <c r="H12" s="23" t="s">
        <v>93</v>
      </c>
      <c r="I12" s="10" t="s">
        <v>93</v>
      </c>
      <c r="J12" s="1">
        <f>IF(OR(ISNUMBER(I12),ISBLANK(I12)),I12*Classes!$A$10,18*Classes!$A$10)</f>
        <v>2.0833333333333333E-3</v>
      </c>
      <c r="K12" s="1">
        <f>IF(OR(ISBLANK(H12),H12="DSQ",H12="DNF",H12="DNS"),18*Classes!$A$10,H12+J12)</f>
        <v>2.0833333333333333E-3</v>
      </c>
      <c r="M12" s="23">
        <v>5.4942129629629622E-4</v>
      </c>
      <c r="O12" s="1">
        <f>IF(OR(ISNUMBER(N12),ISBLANK(N12)),N12*Classes!$A$10,18*Classes!$A$10)</f>
        <v>0</v>
      </c>
      <c r="P12" s="1">
        <f>IF(OR(ISBLANK(M12),M12="DSQ",M12="DNF",M12="DNS"),18*Classes!$A$10,M12+O12)</f>
        <v>5.4942129629629622E-4</v>
      </c>
      <c r="R12" s="23">
        <v>5.5787037037037036E-4</v>
      </c>
      <c r="T12" s="1">
        <f>IF(OR(ISNUMBER(S12),ISBLANK(S12)),S12*Classes!$A$10,18*Classes!$A$10)</f>
        <v>0</v>
      </c>
      <c r="U12" s="1">
        <f>IF(OR(ISBLANK(R12),R12="DSQ",R12="DNF",R12="DNS"),18*Classes!$A$10,R12+T12)</f>
        <v>5.5787037037037036E-4</v>
      </c>
      <c r="W12" s="23">
        <v>5.5231481481481473E-4</v>
      </c>
      <c r="Y12" s="1">
        <f>IF(OR(ISNUMBER(X12),ISBLANK(X12)),X12*Classes!$A$10,18*Classes!$A$10)</f>
        <v>0</v>
      </c>
      <c r="Z12" s="1">
        <f>IF(OR(ISBLANK(W12),W12="DSQ",W12="DNF",W12="DNS"),18*Classes!$A$10,W12+Y12)</f>
        <v>5.5231481481481473E-4</v>
      </c>
      <c r="AB12" t="s">
        <v>93</v>
      </c>
      <c r="AC12" s="10" t="s">
        <v>93</v>
      </c>
      <c r="AD12" s="1">
        <f>IF(OR(ISNUMBER(AC12),ISBLANK(AC12)),AC12*Classes!$A$10,18*Classes!$A$10)</f>
        <v>2.0833333333333333E-3</v>
      </c>
      <c r="AE12" s="1">
        <f>IF(OR(ISBLANK(AB12),AB12="DSQ",AB12="DNF",AB12="DNS"),18*Classes!$A$10,AB12+AD12)</f>
        <v>2.0833333333333333E-3</v>
      </c>
      <c r="AG12" s="14">
        <f t="shared" ref="AG12:AG51" si="4">IF(ISBLANK(B12),"",SUM(K12,P12,U12,Z12,AE12))</f>
        <v>5.8262731481481481E-3</v>
      </c>
      <c r="AH12" s="1">
        <f t="shared" si="2"/>
        <v>5.4942129629629622E-4</v>
      </c>
    </row>
    <row r="13" spans="1:35" s="5" customFormat="1" ht="28.8" x14ac:dyDescent="0.3">
      <c r="A13" s="5">
        <v>12</v>
      </c>
      <c r="B13" s="8" t="s">
        <v>66</v>
      </c>
      <c r="C13" s="8" t="s">
        <v>88</v>
      </c>
      <c r="D13" s="13" t="s">
        <v>18</v>
      </c>
      <c r="E13" s="5" t="str">
        <f t="shared" si="0"/>
        <v>Protótipos</v>
      </c>
      <c r="F13" s="5" t="str">
        <f t="shared" si="1"/>
        <v>Tração á Frente</v>
      </c>
      <c r="G13" s="3"/>
      <c r="H13" s="23">
        <v>5.2222222222222221E-4</v>
      </c>
      <c r="I13" s="8"/>
      <c r="J13" s="6">
        <f>IF(OR(ISNUMBER(I13),ISBLANK(I13)),I13*Classes!$A$10,18*Classes!$A$10)</f>
        <v>0</v>
      </c>
      <c r="K13" s="6">
        <f>IF(OR(ISBLANK(H13),H13="DSQ",H13="DNF",H13="DNS"),18*Classes!$A$10,H13+J13)</f>
        <v>5.2222222222222221E-4</v>
      </c>
      <c r="L13" s="3"/>
      <c r="M13" s="23">
        <v>5.1087962962962957E-4</v>
      </c>
      <c r="N13" s="8">
        <v>1</v>
      </c>
      <c r="O13" s="6">
        <f>IF(OR(ISNUMBER(N13),ISBLANK(N13)),N13*Classes!$A$10,18*Classes!$A$10)</f>
        <v>1.1574074074074075E-4</v>
      </c>
      <c r="P13" s="6">
        <f>IF(OR(ISBLANK(M13),M13="DSQ",M13="DNF",M13="DNS"),18*Classes!$A$10,M13+O13)</f>
        <v>6.2662037037037027E-4</v>
      </c>
      <c r="Q13" s="3"/>
      <c r="R13" s="23">
        <v>5.1967592592592593E-4</v>
      </c>
      <c r="S13" s="8"/>
      <c r="T13" s="6">
        <f>IF(OR(ISNUMBER(S13),ISBLANK(S13)),S13*Classes!$A$10,18*Classes!$A$10)</f>
        <v>0</v>
      </c>
      <c r="U13" s="6">
        <f>IF(OR(ISBLANK(R13),R13="DSQ",R13="DNF",R13="DNS"),18*Classes!$A$10,R13+T13)</f>
        <v>5.1967592592592593E-4</v>
      </c>
      <c r="V13" s="3"/>
      <c r="W13" s="23">
        <v>5.0821759259259266E-4</v>
      </c>
      <c r="X13" s="8"/>
      <c r="Y13" s="6">
        <f>IF(OR(ISNUMBER(X13),ISBLANK(X13)),X13*Classes!$A$10,18*Classes!$A$10)</f>
        <v>0</v>
      </c>
      <c r="Z13" s="6">
        <f>IF(OR(ISBLANK(W13),W13="DSQ",W13="DNF",W13="DNS"),18*Classes!$A$10,W13+Y13)</f>
        <v>5.0821759259259266E-4</v>
      </c>
      <c r="AA13" s="3"/>
      <c r="AB13" t="s">
        <v>93</v>
      </c>
      <c r="AC13" s="8"/>
      <c r="AD13" s="6">
        <f>IF(OR(ISNUMBER(AC13),ISBLANK(AC13)),AC13*Classes!$A$10,18*Classes!$A$10)</f>
        <v>0</v>
      </c>
      <c r="AE13" s="6">
        <f>IF(OR(ISBLANK(AB13),AB13="DSQ",AB13="DNF",AB13="DNS"),18*Classes!$A$10,AB13+AD13)</f>
        <v>2.0833333333333333E-3</v>
      </c>
      <c r="AF13" s="3"/>
      <c r="AG13" s="22">
        <f t="shared" si="4"/>
        <v>4.2600694444444448E-3</v>
      </c>
      <c r="AH13" s="1">
        <f t="shared" si="2"/>
        <v>5.0821759259259266E-4</v>
      </c>
    </row>
    <row r="14" spans="1:35" ht="28.8" x14ac:dyDescent="0.3">
      <c r="A14">
        <v>14</v>
      </c>
      <c r="B14" s="10" t="s">
        <v>67</v>
      </c>
      <c r="C14" s="10" t="s">
        <v>89</v>
      </c>
      <c r="D14" s="12" t="s">
        <v>23</v>
      </c>
      <c r="E14" t="str">
        <f t="shared" si="0"/>
        <v>Promoção/Originais</v>
      </c>
      <c r="F14" t="str">
        <f t="shared" si="1"/>
        <v>Tração Atrás</v>
      </c>
      <c r="H14" s="24">
        <v>7.7986111111111116E-4</v>
      </c>
      <c r="I14" s="10">
        <v>1</v>
      </c>
      <c r="J14" s="1">
        <f>IF(OR(ISNUMBER(I14),ISBLANK(I14)),I14*Classes!$A$10,18*Classes!$A$10)</f>
        <v>1.1574074074074075E-4</v>
      </c>
      <c r="K14" s="1">
        <f>IF(OR(ISBLANK(H14),H14="DSQ",H14="DNF",H14="DNS"),18*Classes!$A$10,H14+J14)</f>
        <v>8.9560185185185185E-4</v>
      </c>
      <c r="M14" s="24">
        <v>7.8298611111111114E-4</v>
      </c>
      <c r="O14" s="1">
        <f>IF(OR(ISNUMBER(N14),ISBLANK(N14)),N14*Classes!$A$10,18*Classes!$A$10)</f>
        <v>0</v>
      </c>
      <c r="P14" s="1">
        <f>IF(OR(ISBLANK(M14),M14="DSQ",M14="DNF",M14="DNS"),18*Classes!$A$10,M14+O14)</f>
        <v>7.8298611111111114E-4</v>
      </c>
      <c r="R14" s="24" t="s">
        <v>93</v>
      </c>
      <c r="S14" s="10" t="s">
        <v>93</v>
      </c>
      <c r="T14" s="1">
        <f>IF(OR(ISNUMBER(S14),ISBLANK(S14)),S14*Classes!$A$10,18*Classes!$A$10)</f>
        <v>2.0833333333333333E-3</v>
      </c>
      <c r="U14" s="1">
        <f>IF(OR(ISBLANK(R14),R14="DSQ",R14="DNF",R14="DNS"),18*Classes!$A$10,R14+T14)</f>
        <v>2.0833333333333333E-3</v>
      </c>
      <c r="W14" s="24">
        <v>7.7430555555555564E-4</v>
      </c>
      <c r="X14" s="10">
        <v>1</v>
      </c>
      <c r="Y14" s="1">
        <f>IF(OR(ISNUMBER(X14),ISBLANK(X14)),X14*Classes!$A$10,18*Classes!$A$10)</f>
        <v>1.1574074074074075E-4</v>
      </c>
      <c r="Z14" s="1">
        <f>IF(OR(ISBLANK(W14),W14="DSQ",W14="DNF",W14="DNS"),18*Classes!$A$10,W14+Y14)</f>
        <v>8.9004629629629633E-4</v>
      </c>
      <c r="AB14" s="24">
        <v>7.7048611111111111E-4</v>
      </c>
      <c r="AD14" s="1">
        <f>IF(OR(ISNUMBER(AC14),ISBLANK(AC14)),AC14*Classes!$A$10,18*Classes!$A$10)</f>
        <v>0</v>
      </c>
      <c r="AE14" s="1">
        <f>IF(OR(ISBLANK(AB14),AB14="DSQ",AB14="DNF",AB14="DNS"),18*Classes!$A$10,AB14+AD14)</f>
        <v>7.7048611111111111E-4</v>
      </c>
      <c r="AG14" s="14">
        <f t="shared" si="4"/>
        <v>5.4224537037037036E-3</v>
      </c>
      <c r="AH14" s="1">
        <f t="shared" si="2"/>
        <v>7.7048611111111111E-4</v>
      </c>
    </row>
    <row r="15" spans="1:35" s="5" customFormat="1" ht="28.8" x14ac:dyDescent="0.3">
      <c r="A15" s="5">
        <v>16</v>
      </c>
      <c r="B15" s="8" t="s">
        <v>77</v>
      </c>
      <c r="C15" s="8" t="s">
        <v>90</v>
      </c>
      <c r="D15" s="13" t="s">
        <v>23</v>
      </c>
      <c r="E15" s="5" t="str">
        <f t="shared" si="0"/>
        <v>Promoção/Originais</v>
      </c>
      <c r="F15" s="5" t="str">
        <f t="shared" si="1"/>
        <v>Tração Atrás</v>
      </c>
      <c r="G15" s="3"/>
      <c r="H15" s="23">
        <v>6.4270833333333335E-4</v>
      </c>
      <c r="I15" s="8"/>
      <c r="J15" s="6">
        <f>IF(OR(ISNUMBER(I15),ISBLANK(I15)),I15*Classes!$A$10,18*Classes!$A$10)</f>
        <v>0</v>
      </c>
      <c r="K15" s="6">
        <f>IF(OR(ISBLANK(H15),H15="DSQ",H15="DNF",H15="DNS"),18*Classes!$A$10,H15+J15)</f>
        <v>6.4270833333333335E-4</v>
      </c>
      <c r="L15" s="3"/>
      <c r="M15" s="23">
        <v>6.2060185185185178E-4</v>
      </c>
      <c r="N15" s="8">
        <v>3</v>
      </c>
      <c r="O15" s="6">
        <f>IF(OR(ISNUMBER(N15),ISBLANK(N15)),N15*Classes!$A$10,18*Classes!$A$10)</f>
        <v>3.4722222222222224E-4</v>
      </c>
      <c r="P15" s="6">
        <f>IF(OR(ISBLANK(M15),M15="DSQ",M15="DNF",M15="DNS"),18*Classes!$A$10,M15+O15)</f>
        <v>9.6782407407407407E-4</v>
      </c>
      <c r="Q15" s="3"/>
      <c r="R15" s="23">
        <v>6.8888888888888884E-4</v>
      </c>
      <c r="S15" s="8">
        <v>2</v>
      </c>
      <c r="T15" s="6">
        <f>IF(OR(ISNUMBER(S15),ISBLANK(S15)),S15*Classes!$A$10,18*Classes!$A$10)</f>
        <v>2.3148148148148149E-4</v>
      </c>
      <c r="U15" s="6">
        <f>IF(OR(ISBLANK(R15),R15="DSQ",R15="DNF",R15="DNS"),18*Classes!$A$10,R15+T15)</f>
        <v>9.2037037037037033E-4</v>
      </c>
      <c r="V15" s="3"/>
      <c r="W15" s="23">
        <v>6.4849537037037035E-4</v>
      </c>
      <c r="X15" s="8"/>
      <c r="Y15" s="6">
        <f>IF(OR(ISNUMBER(X15),ISBLANK(X15)),X15*Classes!$A$10,18*Classes!$A$10)</f>
        <v>0</v>
      </c>
      <c r="Z15" s="6">
        <f>IF(OR(ISBLANK(W15),W15="DSQ",W15="DNF",W15="DNS"),18*Classes!$A$10,W15+Y15)</f>
        <v>6.4849537037037035E-4</v>
      </c>
      <c r="AA15" s="3"/>
      <c r="AB15" s="23">
        <v>6.1145833333333343E-4</v>
      </c>
      <c r="AC15" s="8">
        <v>1</v>
      </c>
      <c r="AD15" s="6">
        <f>IF(OR(ISNUMBER(AC15),ISBLANK(AC15)),AC15*Classes!$A$10,18*Classes!$A$10)</f>
        <v>1.1574074074074075E-4</v>
      </c>
      <c r="AE15" s="6">
        <f>IF(OR(ISBLANK(AB15),AB15="DSQ",AB15="DNF",AB15="DNS"),18*Classes!$A$10,AB15+AD15)</f>
        <v>7.2719907407407412E-4</v>
      </c>
      <c r="AF15" s="3"/>
      <c r="AG15" s="22">
        <f t="shared" si="4"/>
        <v>3.9065972222222228E-3</v>
      </c>
      <c r="AH15" s="1">
        <f t="shared" si="2"/>
        <v>6.4270833333333335E-4</v>
      </c>
    </row>
    <row r="16" spans="1:35" ht="28.8" x14ac:dyDescent="0.3">
      <c r="A16">
        <v>17</v>
      </c>
      <c r="B16" s="10" t="s">
        <v>68</v>
      </c>
      <c r="C16" s="10" t="s">
        <v>79</v>
      </c>
      <c r="D16" s="12" t="s">
        <v>20</v>
      </c>
      <c r="E16" t="str">
        <f t="shared" si="0"/>
        <v>Transformados</v>
      </c>
      <c r="F16" t="str">
        <f t="shared" si="1"/>
        <v>Tração á Frente</v>
      </c>
      <c r="H16" s="23" t="s">
        <v>93</v>
      </c>
      <c r="I16" s="10" t="s">
        <v>93</v>
      </c>
      <c r="J16" s="1">
        <f>IF(OR(ISNUMBER(I16),ISBLANK(I16)),I16*Classes!$A$10,18*Classes!$A$10)</f>
        <v>2.0833333333333333E-3</v>
      </c>
      <c r="K16" s="1">
        <f>IF(OR(ISBLANK(H16),H16="DSQ",H16="DNF",H16="DNS"),18*Classes!$A$10,H16+J16)</f>
        <v>2.0833333333333333E-3</v>
      </c>
      <c r="M16" s="23" t="s">
        <v>93</v>
      </c>
      <c r="N16" s="10" t="s">
        <v>93</v>
      </c>
      <c r="O16" s="1">
        <f>IF(OR(ISNUMBER(N16),ISBLANK(N16)),N16*Classes!$A$10,18*Classes!$A$10)</f>
        <v>2.0833333333333333E-3</v>
      </c>
      <c r="P16" s="1">
        <f>IF(OR(ISBLANK(M16),M16="DSQ",M16="DNF",M16="DNS"),18*Classes!$A$10,M16+O16)</f>
        <v>2.0833333333333333E-3</v>
      </c>
      <c r="R16" s="23">
        <v>5.7719907407407416E-4</v>
      </c>
      <c r="S16" s="10">
        <v>1</v>
      </c>
      <c r="T16" s="1">
        <f>IF(OR(ISNUMBER(S16),ISBLANK(S16)),S16*Classes!$A$10,18*Classes!$A$10)</f>
        <v>1.1574074074074075E-4</v>
      </c>
      <c r="U16" s="1">
        <f>IF(OR(ISBLANK(R16),R16="DSQ",R16="DNF",R16="DNS"),18*Classes!$A$10,R16+T16)</f>
        <v>6.9293981481481485E-4</v>
      </c>
      <c r="W16" s="23">
        <v>5.6296296296296292E-4</v>
      </c>
      <c r="X16" s="10">
        <v>1</v>
      </c>
      <c r="Y16" s="1">
        <f>IF(OR(ISNUMBER(X16),ISBLANK(X16)),X16*Classes!$A$10,18*Classes!$A$10)</f>
        <v>1.1574074074074075E-4</v>
      </c>
      <c r="Z16" s="1">
        <f>IF(OR(ISBLANK(W16),W16="DSQ",W16="DNF",W16="DNS"),18*Classes!$A$10,W16+Y16)</f>
        <v>6.7870370370370372E-4</v>
      </c>
      <c r="AB16" s="23">
        <v>5.6226851851851848E-4</v>
      </c>
      <c r="AD16" s="1">
        <f>IF(OR(ISNUMBER(AC16),ISBLANK(AC16)),AC16*Classes!$A$10,18*Classes!$A$10)</f>
        <v>0</v>
      </c>
      <c r="AE16" s="1">
        <f>IF(OR(ISBLANK(AB16),AB16="DSQ",AB16="DNF",AB16="DNS"),18*Classes!$A$10,AB16+AD16)</f>
        <v>5.6226851851851848E-4</v>
      </c>
      <c r="AG16" s="14">
        <f t="shared" si="4"/>
        <v>6.1005787037037035E-3</v>
      </c>
      <c r="AH16" s="1">
        <f t="shared" si="2"/>
        <v>5.6226851851851848E-4</v>
      </c>
    </row>
    <row r="17" spans="1:34" s="5" customFormat="1" ht="28.8" x14ac:dyDescent="0.3">
      <c r="A17" s="5">
        <v>18</v>
      </c>
      <c r="B17" s="8" t="s">
        <v>69</v>
      </c>
      <c r="C17" s="8" t="s">
        <v>90</v>
      </c>
      <c r="D17" s="13" t="s">
        <v>23</v>
      </c>
      <c r="E17" s="5" t="str">
        <f t="shared" si="0"/>
        <v>Promoção/Originais</v>
      </c>
      <c r="F17" s="5" t="str">
        <f t="shared" si="1"/>
        <v>Tração Atrás</v>
      </c>
      <c r="G17" s="3"/>
      <c r="H17" s="24" t="s">
        <v>93</v>
      </c>
      <c r="I17" s="8" t="s">
        <v>93</v>
      </c>
      <c r="J17" s="6">
        <f>IF(OR(ISNUMBER(I17),ISBLANK(I17)),I17*Classes!$A$10,18*Classes!$A$10)</f>
        <v>2.0833333333333333E-3</v>
      </c>
      <c r="K17" s="6">
        <f>IF(OR(ISBLANK(H17),H17="DSQ",H17="DNF",H17="DNS"),18*Classes!$A$10,H17+J17)</f>
        <v>2.0833333333333333E-3</v>
      </c>
      <c r="L17" s="3"/>
      <c r="M17" s="23" t="s">
        <v>93</v>
      </c>
      <c r="N17" s="8" t="s">
        <v>93</v>
      </c>
      <c r="O17" s="6">
        <f>IF(OR(ISNUMBER(N17),ISBLANK(N17)),N17*Classes!$A$10,18*Classes!$A$10)</f>
        <v>2.0833333333333333E-3</v>
      </c>
      <c r="P17" s="6">
        <f>IF(OR(ISBLANK(M17),M17="DSQ",M17="DNF",M17="DNS"),18*Classes!$A$10,M17+O17)</f>
        <v>2.0833333333333333E-3</v>
      </c>
      <c r="Q17" s="3"/>
      <c r="R17" s="23">
        <v>6.7708333333333325E-4</v>
      </c>
      <c r="S17" s="8"/>
      <c r="T17" s="6">
        <f>IF(OR(ISNUMBER(S17),ISBLANK(S17)),S17*Classes!$A$10,18*Classes!$A$10)</f>
        <v>0</v>
      </c>
      <c r="U17" s="6">
        <f>IF(OR(ISBLANK(R17),R17="DSQ",R17="DNF",R17="DNS"),18*Classes!$A$10,R17+T17)</f>
        <v>6.7708333333333325E-4</v>
      </c>
      <c r="V17" s="3"/>
      <c r="W17" s="23">
        <v>6.7025462962962969E-4</v>
      </c>
      <c r="X17" s="8"/>
      <c r="Y17" s="6">
        <f>IF(OR(ISNUMBER(X17),ISBLANK(X17)),X17*Classes!$A$10,18*Classes!$A$10)</f>
        <v>0</v>
      </c>
      <c r="Z17" s="6">
        <f>IF(OR(ISBLANK(W17),W17="DSQ",W17="DNF",W17="DNS"),18*Classes!$A$10,W17+Y17)</f>
        <v>6.7025462962962969E-4</v>
      </c>
      <c r="AA17" s="3"/>
      <c r="AB17" s="23">
        <v>6.1226851851851861E-4</v>
      </c>
      <c r="AC17" s="8">
        <v>0</v>
      </c>
      <c r="AD17" s="6">
        <f>IF(OR(ISNUMBER(AC17),ISBLANK(AC17)),AC17*Classes!$A$10,18*Classes!$A$10)</f>
        <v>0</v>
      </c>
      <c r="AE17" s="6">
        <f>IF(OR(ISBLANK(AB17),AB17="DSQ",AB17="DNF",AB17="DNS"),18*Classes!$A$10,AB17+AD17)</f>
        <v>6.1226851851851861E-4</v>
      </c>
      <c r="AF17" s="3"/>
      <c r="AG17" s="22">
        <f t="shared" si="4"/>
        <v>6.1262731481481489E-3</v>
      </c>
      <c r="AH17" s="1">
        <f t="shared" si="2"/>
        <v>6.1226851851851861E-4</v>
      </c>
    </row>
    <row r="18" spans="1:34" ht="28.8" x14ac:dyDescent="0.3">
      <c r="A18">
        <v>19</v>
      </c>
      <c r="B18" s="10" t="s">
        <v>70</v>
      </c>
      <c r="C18" s="10" t="s">
        <v>85</v>
      </c>
      <c r="D18" s="12" t="s">
        <v>18</v>
      </c>
      <c r="E18" t="str">
        <f t="shared" si="0"/>
        <v>Protótipos</v>
      </c>
      <c r="F18" t="str">
        <f t="shared" si="1"/>
        <v>Tração á Frente</v>
      </c>
      <c r="H18" s="23">
        <v>5.0173611111111111E-4</v>
      </c>
      <c r="J18" s="1">
        <f>IF(OR(ISNUMBER(I18),ISBLANK(I18)),I18*Classes!$A$10,18*Classes!$A$10)</f>
        <v>0</v>
      </c>
      <c r="K18" s="1">
        <f>IF(OR(ISBLANK(H18),H18="DSQ",H18="DNF",H18="DNS"),18*Classes!$A$10,H18+J18)</f>
        <v>5.0173611111111111E-4</v>
      </c>
      <c r="M18" s="23">
        <v>5.1018518518518513E-4</v>
      </c>
      <c r="N18" s="10">
        <v>1</v>
      </c>
      <c r="O18" s="1">
        <f>IF(OR(ISNUMBER(N18),ISBLANK(N18)),N18*Classes!$A$10,18*Classes!$A$10)</f>
        <v>1.1574074074074075E-4</v>
      </c>
      <c r="P18" s="1">
        <f>IF(OR(ISBLANK(M18),M18="DSQ",M18="DNF",M18="DNS"),18*Classes!$A$10,M18+O18)</f>
        <v>6.2592592592592582E-4</v>
      </c>
      <c r="R18" s="23">
        <v>4.9166666666666662E-4</v>
      </c>
      <c r="T18" s="1">
        <f>IF(OR(ISNUMBER(S18),ISBLANK(S18)),S18*Classes!$A$10,18*Classes!$A$10)</f>
        <v>0</v>
      </c>
      <c r="U18" s="1">
        <f>IF(OR(ISBLANK(R18),R18="DSQ",R18="DNF",R18="DNS"),18*Classes!$A$10,R18+T18)</f>
        <v>4.9166666666666662E-4</v>
      </c>
      <c r="W18" s="23">
        <v>4.8599537037037036E-4</v>
      </c>
      <c r="Y18" s="1">
        <f>IF(OR(ISNUMBER(X18),ISBLANK(X18)),X18*Classes!$A$10,18*Classes!$A$10)</f>
        <v>0</v>
      </c>
      <c r="Z18" s="1">
        <f>IF(OR(ISBLANK(W18),W18="DSQ",W18="DNF",W18="DNS"),18*Classes!$A$10,W18+Y18)</f>
        <v>4.8599537037037036E-4</v>
      </c>
      <c r="AB18" t="s">
        <v>93</v>
      </c>
      <c r="AC18" s="10" t="s">
        <v>93</v>
      </c>
      <c r="AD18" s="1">
        <f>IF(OR(ISNUMBER(AC18),ISBLANK(AC18)),AC18*Classes!$A$10,18*Classes!$A$10)</f>
        <v>2.0833333333333333E-3</v>
      </c>
      <c r="AE18" s="1">
        <f>IF(OR(ISBLANK(AB18),AB18="DSQ",AB18="DNF",AB18="DNS"),18*Classes!$A$10,AB18+AD18)</f>
        <v>2.0833333333333333E-3</v>
      </c>
      <c r="AG18" s="14">
        <f t="shared" si="4"/>
        <v>4.1886574074074066E-3</v>
      </c>
      <c r="AH18" s="1">
        <f t="shared" si="2"/>
        <v>4.8599537037037036E-4</v>
      </c>
    </row>
    <row r="19" spans="1:34" s="5" customFormat="1" x14ac:dyDescent="0.3">
      <c r="A19" s="5">
        <v>20</v>
      </c>
      <c r="B19" s="8" t="s">
        <v>71</v>
      </c>
      <c r="C19" s="8"/>
      <c r="D19" s="13" t="s">
        <v>19</v>
      </c>
      <c r="E19" s="5" t="str">
        <f t="shared" si="0"/>
        <v>Protótipos</v>
      </c>
      <c r="F19" s="5" t="str">
        <f t="shared" si="1"/>
        <v>Tração Atrás</v>
      </c>
      <c r="G19" s="3"/>
      <c r="H19" s="24">
        <v>7.3518518518518518E-4</v>
      </c>
      <c r="I19" s="8"/>
      <c r="J19" s="6">
        <f>IF(OR(ISNUMBER(I19),ISBLANK(I19)),I19*Classes!$A$10,18*Classes!$A$10)</f>
        <v>0</v>
      </c>
      <c r="K19" s="6">
        <f>IF(OR(ISBLANK(H19),H19="DSQ",H19="DNF",H19="DNS"),18*Classes!$A$10,H19+J19)</f>
        <v>7.3518518518518518E-4</v>
      </c>
      <c r="L19" s="3"/>
      <c r="M19" s="24">
        <v>6.9861111111111111E-4</v>
      </c>
      <c r="N19" s="8"/>
      <c r="O19" s="6">
        <f>IF(OR(ISNUMBER(N19),ISBLANK(N19)),N19*Classes!$A$10,18*Classes!$A$10)</f>
        <v>0</v>
      </c>
      <c r="P19" s="6">
        <f>IF(OR(ISBLANK(M19),M19="DSQ",M19="DNF",M19="DNS"),18*Classes!$A$10,M19+O19)</f>
        <v>6.9861111111111111E-4</v>
      </c>
      <c r="Q19" s="3"/>
      <c r="R19" s="24">
        <v>7.1423611111111113E-4</v>
      </c>
      <c r="S19" s="8"/>
      <c r="T19" s="6">
        <f>IF(OR(ISNUMBER(S19),ISBLANK(S19)),S19*Classes!$A$10,18*Classes!$A$10)</f>
        <v>0</v>
      </c>
      <c r="U19" s="6">
        <f>IF(OR(ISBLANK(R19),R19="DSQ",R19="DNF",R19="DNS"),18*Classes!$A$10,R19+T19)</f>
        <v>7.1423611111111113E-4</v>
      </c>
      <c r="V19" s="3"/>
      <c r="W19" s="24">
        <v>7.525462962962963E-4</v>
      </c>
      <c r="X19" s="8"/>
      <c r="Y19" s="6">
        <f>IF(OR(ISNUMBER(X19),ISBLANK(X19)),X19*Classes!$A$10,18*Classes!$A$10)</f>
        <v>0</v>
      </c>
      <c r="Z19" s="6">
        <f>IF(OR(ISBLANK(W19),W19="DSQ",W19="DNF",W19="DNS"),18*Classes!$A$10,W19+Y19)</f>
        <v>7.525462962962963E-4</v>
      </c>
      <c r="AA19" s="3"/>
      <c r="AB19" s="23">
        <v>6.9409722222222225E-4</v>
      </c>
      <c r="AC19" s="8"/>
      <c r="AD19" s="6">
        <f>IF(OR(ISNUMBER(AC19),ISBLANK(AC19)),AC19*Classes!$A$10,18*Classes!$A$10)</f>
        <v>0</v>
      </c>
      <c r="AE19" s="6">
        <f>IF(OR(ISBLANK(AB19),AB19="DSQ",AB19="DNF",AB19="DNS"),18*Classes!$A$10,AB19+AD19)</f>
        <v>6.9409722222222225E-4</v>
      </c>
      <c r="AF19" s="3"/>
      <c r="AG19" s="22">
        <f t="shared" si="4"/>
        <v>3.5946759259259261E-3</v>
      </c>
      <c r="AH19" s="1">
        <f t="shared" si="2"/>
        <v>6.9409722222222225E-4</v>
      </c>
    </row>
    <row r="20" spans="1:34" ht="28.8" x14ac:dyDescent="0.3">
      <c r="A20">
        <v>21</v>
      </c>
      <c r="B20" s="10" t="s">
        <v>72</v>
      </c>
      <c r="C20" s="10" t="s">
        <v>91</v>
      </c>
      <c r="D20" s="12" t="s">
        <v>23</v>
      </c>
      <c r="E20" t="str">
        <f t="shared" si="0"/>
        <v>Promoção/Originais</v>
      </c>
      <c r="F20" t="str">
        <f t="shared" si="1"/>
        <v>Tração Atrás</v>
      </c>
      <c r="H20" s="24" t="s">
        <v>93</v>
      </c>
      <c r="I20" s="10" t="s">
        <v>93</v>
      </c>
      <c r="J20" s="1">
        <f>IF(OR(ISNUMBER(I20),ISBLANK(I20)),I20*Classes!$A$10,18*Classes!$A$10)</f>
        <v>2.0833333333333333E-3</v>
      </c>
      <c r="K20" s="1">
        <f>IF(OR(ISBLANK(H20),H20="DSQ",H20="DNF",H20="DNS"),18*Classes!$A$10,H20+J20)</f>
        <v>2.0833333333333333E-3</v>
      </c>
      <c r="M20" s="24">
        <v>8.5497685185185199E-4</v>
      </c>
      <c r="O20" s="1">
        <f>IF(OR(ISNUMBER(N20),ISBLANK(N20)),N20*Classes!$A$10,18*Classes!$A$10)</f>
        <v>0</v>
      </c>
      <c r="P20" s="1">
        <f>IF(OR(ISBLANK(M20),M20="DSQ",M20="DNF",M20="DNS"),18*Classes!$A$10,M20+O20)</f>
        <v>8.5497685185185199E-4</v>
      </c>
      <c r="R20" s="24" t="s">
        <v>93</v>
      </c>
      <c r="S20" s="10" t="s">
        <v>93</v>
      </c>
      <c r="T20" s="1">
        <f>IF(OR(ISNUMBER(S20),ISBLANK(S20)),S20*Classes!$A$10,18*Classes!$A$10)</f>
        <v>2.0833333333333333E-3</v>
      </c>
      <c r="U20" s="1">
        <f>IF(OR(ISBLANK(R20),R20="DSQ",R20="DNF",R20="DNS"),18*Classes!$A$10,R20+T20)</f>
        <v>2.0833333333333333E-3</v>
      </c>
      <c r="W20" s="24">
        <v>8.0312500000000002E-4</v>
      </c>
      <c r="Y20" s="1">
        <f>IF(OR(ISNUMBER(X20),ISBLANK(X20)),X20*Classes!$A$10,18*Classes!$A$10)</f>
        <v>0</v>
      </c>
      <c r="Z20" s="1">
        <f>IF(OR(ISBLANK(W20),W20="DSQ",W20="DNF",W20="DNS"),18*Classes!$A$10,W20+Y20)</f>
        <v>8.0312500000000002E-4</v>
      </c>
      <c r="AB20" s="24">
        <v>8.4085648148148149E-4</v>
      </c>
      <c r="AD20" s="1">
        <f>IF(OR(ISNUMBER(AC20),ISBLANK(AC20)),AC20*Classes!$A$10,18*Classes!$A$10)</f>
        <v>0</v>
      </c>
      <c r="AE20" s="1">
        <f>IF(OR(ISBLANK(AB20),AB20="DSQ",AB20="DNF",AB20="DNS"),18*Classes!$A$10,AB20+AD20)</f>
        <v>8.4085648148148149E-4</v>
      </c>
      <c r="AG20" s="14">
        <f t="shared" si="4"/>
        <v>6.6656250000000005E-3</v>
      </c>
      <c r="AH20" s="1">
        <f t="shared" si="2"/>
        <v>8.0312500000000002E-4</v>
      </c>
    </row>
    <row r="21" spans="1:34" s="5" customFormat="1" ht="28.8" x14ac:dyDescent="0.3">
      <c r="A21" s="5">
        <v>22</v>
      </c>
      <c r="B21" s="8" t="s">
        <v>73</v>
      </c>
      <c r="C21" s="8" t="s">
        <v>79</v>
      </c>
      <c r="D21" s="13" t="s">
        <v>18</v>
      </c>
      <c r="E21" s="5" t="str">
        <f t="shared" si="0"/>
        <v>Protótipos</v>
      </c>
      <c r="F21" s="5" t="str">
        <f t="shared" si="1"/>
        <v>Tração á Frente</v>
      </c>
      <c r="G21" s="3"/>
      <c r="H21" s="23" t="s">
        <v>93</v>
      </c>
      <c r="I21" s="8" t="s">
        <v>93</v>
      </c>
      <c r="J21" s="6">
        <f>IF(OR(ISNUMBER(I21),ISBLANK(I21)),I21*Classes!$A$10,18*Classes!$A$10)</f>
        <v>2.0833333333333333E-3</v>
      </c>
      <c r="K21" s="6">
        <f>IF(OR(ISBLANK(H21),H21="DSQ",H21="DNF",H21="DNS"),18*Classes!$A$10,H21+J21)</f>
        <v>2.0833333333333333E-3</v>
      </c>
      <c r="L21" s="3"/>
      <c r="M21" s="23">
        <v>5.2638888888888885E-4</v>
      </c>
      <c r="N21" s="8"/>
      <c r="O21" s="6">
        <f>IF(OR(ISNUMBER(N21),ISBLANK(N21)),N21*Classes!$A$10,18*Classes!$A$10)</f>
        <v>0</v>
      </c>
      <c r="P21" s="6">
        <f>IF(OR(ISBLANK(M21),M21="DSQ",M21="DNF",M21="DNS"),18*Classes!$A$10,M21+O21)</f>
        <v>5.2638888888888885E-4</v>
      </c>
      <c r="Q21" s="3"/>
      <c r="R21" s="23">
        <v>5.2037037037037037E-4</v>
      </c>
      <c r="S21" s="8"/>
      <c r="T21" s="6">
        <f>IF(OR(ISNUMBER(S21),ISBLANK(S21)),S21*Classes!$A$10,18*Classes!$A$10)</f>
        <v>0</v>
      </c>
      <c r="U21" s="6">
        <f>IF(OR(ISBLANK(R21),R21="DSQ",R21="DNF",R21="DNS"),18*Classes!$A$10,R21+T21)</f>
        <v>5.2037037037037037E-4</v>
      </c>
      <c r="V21" s="3"/>
      <c r="W21" s="23">
        <v>5.1342592592592586E-4</v>
      </c>
      <c r="X21" s="8"/>
      <c r="Y21" s="6">
        <f>IF(OR(ISNUMBER(X21),ISBLANK(X21)),X21*Classes!$A$10,18*Classes!$A$10)</f>
        <v>0</v>
      </c>
      <c r="Z21" s="6">
        <f>IF(OR(ISBLANK(W21),W21="DSQ",W21="DNF",W21="DNS"),18*Classes!$A$10,W21+Y21)</f>
        <v>5.1342592592592586E-4</v>
      </c>
      <c r="AA21" s="3"/>
      <c r="AB21" t="s">
        <v>93</v>
      </c>
      <c r="AC21" s="8" t="s">
        <v>93</v>
      </c>
      <c r="AD21" s="6">
        <f>IF(OR(ISNUMBER(AC21),ISBLANK(AC21)),AC21*Classes!$A$10,18*Classes!$A$10)</f>
        <v>2.0833333333333333E-3</v>
      </c>
      <c r="AE21" s="6">
        <f>IF(OR(ISBLANK(AB21),AB21="DSQ",AB21="DNF",AB21="DNS"),18*Classes!$A$10,AB21+AD21)</f>
        <v>2.0833333333333333E-3</v>
      </c>
      <c r="AF21" s="3"/>
      <c r="AG21" s="22">
        <f t="shared" si="4"/>
        <v>5.726851851851851E-3</v>
      </c>
      <c r="AH21" s="1">
        <f t="shared" si="2"/>
        <v>5.1342592592592586E-4</v>
      </c>
    </row>
    <row r="22" spans="1:34" x14ac:dyDescent="0.3">
      <c r="A22">
        <v>23</v>
      </c>
      <c r="B22" s="10" t="s">
        <v>74</v>
      </c>
      <c r="D22" s="12" t="s">
        <v>19</v>
      </c>
      <c r="E22" t="str">
        <f t="shared" si="0"/>
        <v>Protótipos</v>
      </c>
      <c r="F22" t="str">
        <f t="shared" si="1"/>
        <v>Tração Atrás</v>
      </c>
      <c r="H22" s="23">
        <v>5.1249999999999993E-4</v>
      </c>
      <c r="J22" s="1">
        <f>IF(OR(ISNUMBER(I22),ISBLANK(I22)),I22*Classes!$A$10,18*Classes!$A$10)</f>
        <v>0</v>
      </c>
      <c r="K22" s="1">
        <f>IF(OR(ISBLANK(H22),H22="DSQ",H22="DNF",H22="DNS"),18*Classes!$A$10,H22+J22)</f>
        <v>5.1249999999999993E-4</v>
      </c>
      <c r="M22" s="23">
        <v>5.0208333333333333E-4</v>
      </c>
      <c r="O22" s="1">
        <f>IF(OR(ISNUMBER(N22),ISBLANK(N22)),N22*Classes!$A$10,18*Classes!$A$10)</f>
        <v>0</v>
      </c>
      <c r="P22" s="1">
        <f>IF(OR(ISBLANK(M22),M22="DSQ",M22="DNF",M22="DNS"),18*Classes!$A$10,M22+O22)</f>
        <v>5.0208333333333333E-4</v>
      </c>
      <c r="R22" s="23">
        <v>5.0185185185185185E-4</v>
      </c>
      <c r="T22" s="1">
        <f>IF(OR(ISNUMBER(S22),ISBLANK(S22)),S22*Classes!$A$10,18*Classes!$A$10)</f>
        <v>0</v>
      </c>
      <c r="U22" s="1">
        <f>IF(OR(ISBLANK(R22),R22="DSQ",R22="DNF",R22="DNS"),18*Classes!$A$10,R22+T22)</f>
        <v>5.0185185185185185E-4</v>
      </c>
      <c r="W22" s="23" t="s">
        <v>93</v>
      </c>
      <c r="X22" s="10" t="s">
        <v>93</v>
      </c>
      <c r="Y22" s="1">
        <f>IF(OR(ISNUMBER(X22),ISBLANK(X22)),X22*Classes!$A$10,18*Classes!$A$10)</f>
        <v>2.0833333333333333E-3</v>
      </c>
      <c r="Z22" s="1">
        <f>IF(OR(ISBLANK(W22),W22="DSQ",W22="DNF",W22="DNS"),18*Classes!$A$10,W22+Y22)</f>
        <v>2.0833333333333333E-3</v>
      </c>
      <c r="AB22" s="23">
        <v>4.936342592592592E-4</v>
      </c>
      <c r="AD22" s="1">
        <f>IF(OR(ISNUMBER(AC22),ISBLANK(AC22)),AC22*Classes!$A$10,18*Classes!$A$10)</f>
        <v>0</v>
      </c>
      <c r="AE22" s="1">
        <f>IF(OR(ISBLANK(AB22),AB22="DSQ",AB22="DNF",AB22="DNS"),18*Classes!$A$10,AB22+AD22)</f>
        <v>4.936342592592592E-4</v>
      </c>
      <c r="AG22" s="14">
        <f t="shared" si="4"/>
        <v>4.0934027777777774E-3</v>
      </c>
      <c r="AH22" s="1">
        <f t="shared" si="2"/>
        <v>4.936342592592592E-4</v>
      </c>
    </row>
    <row r="23" spans="1:34" s="5" customFormat="1" x14ac:dyDescent="0.3">
      <c r="A23" s="5">
        <v>24</v>
      </c>
      <c r="B23" s="8" t="s">
        <v>75</v>
      </c>
      <c r="C23" s="8" t="s">
        <v>87</v>
      </c>
      <c r="D23" s="13" t="s">
        <v>19</v>
      </c>
      <c r="E23" s="5" t="str">
        <f t="shared" si="0"/>
        <v>Protótipos</v>
      </c>
      <c r="F23" s="5" t="str">
        <f t="shared" si="1"/>
        <v>Tração Atrás</v>
      </c>
      <c r="G23" s="3"/>
      <c r="H23" t="s">
        <v>92</v>
      </c>
      <c r="I23" s="8" t="s">
        <v>93</v>
      </c>
      <c r="J23" s="6">
        <f>IF(OR(ISNUMBER(I23),ISBLANK(I23)),I23*Classes!$A$10,18*Classes!$A$10)</f>
        <v>2.0833333333333333E-3</v>
      </c>
      <c r="K23" s="6">
        <f>IF(OR(ISBLANK(H23),H23="DSQ",H23="DNF",H23="DNS"),18*Classes!$A$10,H23+J23)</f>
        <v>2.0833333333333333E-3</v>
      </c>
      <c r="L23" s="3"/>
      <c r="M23" s="24">
        <v>7.3171296296296298E-4</v>
      </c>
      <c r="N23" s="8"/>
      <c r="O23" s="6">
        <f>IF(OR(ISNUMBER(N23),ISBLANK(N23)),N23*Classes!$A$10,18*Classes!$A$10)</f>
        <v>0</v>
      </c>
      <c r="P23" s="6">
        <f>IF(OR(ISBLANK(M23),M23="DSQ",M23="DNF",M23="DNS"),18*Classes!$A$10,M23+O23)</f>
        <v>7.3171296296296298E-4</v>
      </c>
      <c r="Q23" s="3"/>
      <c r="R23" s="24" t="s">
        <v>93</v>
      </c>
      <c r="S23" s="8" t="s">
        <v>93</v>
      </c>
      <c r="T23" s="6">
        <f>IF(OR(ISNUMBER(S23),ISBLANK(S23)),S23*Classes!$A$10,18*Classes!$A$10)</f>
        <v>2.0833333333333333E-3</v>
      </c>
      <c r="U23" s="6">
        <f>IF(OR(ISBLANK(R23),R23="DSQ",R23="DNF",R23="DNS"),18*Classes!$A$10,R23+T23)</f>
        <v>2.0833333333333333E-3</v>
      </c>
      <c r="V23" s="3"/>
      <c r="W23" s="23" t="s">
        <v>93</v>
      </c>
      <c r="X23" s="8" t="s">
        <v>93</v>
      </c>
      <c r="Y23" s="6">
        <f>IF(OR(ISNUMBER(X23),ISBLANK(X23)),X23*Classes!$A$10,18*Classes!$A$10)</f>
        <v>2.0833333333333333E-3</v>
      </c>
      <c r="Z23" s="6">
        <f>IF(OR(ISBLANK(W23),W23="DSQ",W23="DNF",W23="DNS"),18*Classes!$A$10,W23+Y23)</f>
        <v>2.0833333333333333E-3</v>
      </c>
      <c r="AA23" s="3"/>
      <c r="AB23" s="24">
        <v>8.3703703703703707E-4</v>
      </c>
      <c r="AC23" s="8"/>
      <c r="AD23" s="6">
        <f>IF(OR(ISNUMBER(AC23),ISBLANK(AC23)),AC23*Classes!$A$10,18*Classes!$A$10)</f>
        <v>0</v>
      </c>
      <c r="AE23" s="6">
        <f>IF(OR(ISBLANK(AB23),AB23="DSQ",AB23="DNF",AB23="DNS"),18*Classes!$A$10,AB23+AD23)</f>
        <v>8.3703703703703707E-4</v>
      </c>
      <c r="AF23" s="3"/>
      <c r="AG23" s="22">
        <f t="shared" si="4"/>
        <v>7.8187499999999993E-3</v>
      </c>
      <c r="AH23" s="1">
        <f t="shared" si="2"/>
        <v>7.3171296296296298E-4</v>
      </c>
    </row>
    <row r="24" spans="1:34" ht="28.8" x14ac:dyDescent="0.3">
      <c r="A24">
        <v>25</v>
      </c>
      <c r="B24" s="10" t="s">
        <v>78</v>
      </c>
      <c r="C24" s="10" t="s">
        <v>97</v>
      </c>
      <c r="D24" s="12" t="s">
        <v>21</v>
      </c>
      <c r="E24" t="str">
        <f t="shared" si="0"/>
        <v>Transformados</v>
      </c>
      <c r="F24" t="str">
        <f t="shared" si="1"/>
        <v>Tração Atrás</v>
      </c>
      <c r="H24" s="23">
        <v>5.3773148148148148E-4</v>
      </c>
      <c r="J24" s="1">
        <f>IF(OR(ISNUMBER(I24),ISBLANK(I24)),I24*Classes!$A$10,18*Classes!$A$10)</f>
        <v>0</v>
      </c>
      <c r="K24" s="1">
        <f>IF(OR(ISBLANK(H24),H24="DSQ",H24="DNF",H24="DNS"),18*Classes!$A$10,H24+J24)</f>
        <v>5.3773148148148148E-4</v>
      </c>
      <c r="M24" s="23">
        <v>5.3784722222222222E-4</v>
      </c>
      <c r="O24" s="1">
        <f>IF(OR(ISNUMBER(N24),ISBLANK(N24)),N24*Classes!$A$10,18*Classes!$A$10)</f>
        <v>0</v>
      </c>
      <c r="P24" s="1">
        <f>IF(OR(ISBLANK(M24),M24="DSQ",M24="DNF",M24="DNS"),18*Classes!$A$10,M24+O24)</f>
        <v>5.3784722222222222E-4</v>
      </c>
      <c r="R24" s="23">
        <v>5.4074074074074072E-4</v>
      </c>
      <c r="T24" s="1">
        <f>IF(OR(ISNUMBER(S24),ISBLANK(S24)),S24*Classes!$A$10,18*Classes!$A$10)</f>
        <v>0</v>
      </c>
      <c r="U24" s="1">
        <f>IF(OR(ISBLANK(R24),R24="DSQ",R24="DNF",R24="DNS"),18*Classes!$A$10,R24+T24)</f>
        <v>5.4074074074074072E-4</v>
      </c>
      <c r="W24" s="23">
        <v>5.2754629629629625E-4</v>
      </c>
      <c r="Y24" s="1">
        <f>IF(OR(ISNUMBER(X24),ISBLANK(X24)),X24*Classes!$A$10,18*Classes!$A$10)</f>
        <v>0</v>
      </c>
      <c r="Z24" s="1">
        <f>IF(OR(ISBLANK(W24),W24="DSQ",W24="DNF",W24="DNS"),18*Classes!$A$10,W24+Y24)</f>
        <v>5.2754629629629625E-4</v>
      </c>
      <c r="AB24" t="s">
        <v>93</v>
      </c>
      <c r="AC24" s="10" t="s">
        <v>93</v>
      </c>
      <c r="AD24" s="1">
        <f>IF(OR(ISNUMBER(AC24),ISBLANK(AC24)),AC24*Classes!$A$10,18*Classes!$A$10)</f>
        <v>2.0833333333333333E-3</v>
      </c>
      <c r="AE24" s="1">
        <f>IF(OR(ISBLANK(AB24),AB24="DSQ",AB24="DNF",AB24="DNS"),18*Classes!$A$10,AB24+AD24)</f>
        <v>2.0833333333333333E-3</v>
      </c>
      <c r="AG24" s="14">
        <f t="shared" si="4"/>
        <v>4.2271990740740742E-3</v>
      </c>
      <c r="AH24" s="1">
        <f t="shared" si="2"/>
        <v>5.2754629629629625E-4</v>
      </c>
    </row>
    <row r="25" spans="1:34" s="5" customFormat="1" x14ac:dyDescent="0.3">
      <c r="A25" s="5">
        <v>26</v>
      </c>
      <c r="B25" s="8"/>
      <c r="C25" s="8"/>
      <c r="D25" s="13"/>
      <c r="E25" s="5" t="e">
        <f t="shared" si="0"/>
        <v>#VALUE!</v>
      </c>
      <c r="F25" s="5" t="e">
        <f t="shared" si="1"/>
        <v>#VALUE!</v>
      </c>
      <c r="G25" s="3"/>
      <c r="H25" s="11"/>
      <c r="I25" s="8"/>
      <c r="J25" s="6">
        <f>IF(OR(ISNUMBER(I25),ISBLANK(I25)),I25*Classes!$A$10,18*Classes!$A$10)</f>
        <v>0</v>
      </c>
      <c r="K25" s="6">
        <f>IF(OR(ISBLANK(H25),H25="DSQ",H25="DNF",H25="DNS"),18*Classes!$A$10,H25+J25)</f>
        <v>2.0833333333333333E-3</v>
      </c>
      <c r="L25" s="3"/>
      <c r="M25" s="11"/>
      <c r="N25" s="8"/>
      <c r="O25" s="6">
        <f>IF(OR(ISNUMBER(N25),ISBLANK(N25)),N25*Classes!$A$10,18*Classes!$A$10)</f>
        <v>0</v>
      </c>
      <c r="P25" s="6">
        <f>IF(OR(ISBLANK(M25),M25="DSQ",M25="DNF",M25="DNS"),18*Classes!$A$10,M25+O25)</f>
        <v>2.0833333333333333E-3</v>
      </c>
      <c r="Q25" s="3"/>
      <c r="R25" s="11"/>
      <c r="S25" s="8"/>
      <c r="T25" s="6">
        <f>IF(OR(ISNUMBER(S25),ISBLANK(S25)),S25*Classes!$A$10,18*Classes!$A$10)</f>
        <v>0</v>
      </c>
      <c r="U25" s="6">
        <f>IF(OR(ISBLANK(R25),R25="DSQ",R25="DNF",R25="DNS"),18*Classes!$A$10,R25+T25)</f>
        <v>2.0833333333333333E-3</v>
      </c>
      <c r="V25" s="3"/>
      <c r="W25" s="11"/>
      <c r="X25" s="8"/>
      <c r="Y25" s="6">
        <f>IF(OR(ISNUMBER(X25),ISBLANK(X25)),X25*Classes!$A$10,18*Classes!$A$10)</f>
        <v>0</v>
      </c>
      <c r="Z25" s="6">
        <f>IF(OR(ISBLANK(W25),W25="DSQ",W25="DNF",W25="DNS"),18*Classes!$A$10,W25+Y25)</f>
        <v>2.0833333333333333E-3</v>
      </c>
      <c r="AA25" s="3"/>
      <c r="AB25" s="11"/>
      <c r="AC25" s="8"/>
      <c r="AD25" s="6">
        <f>IF(OR(ISNUMBER(AC25),ISBLANK(AC25)),AC25*Classes!$A$10,18*Classes!$A$10)</f>
        <v>0</v>
      </c>
      <c r="AE25" s="6">
        <f>IF(OR(ISBLANK(AB25),AB25="DSQ",AB25="DNF",AB25="DNS"),18*Classes!$A$10,AB25+AD25)</f>
        <v>2.0833333333333333E-3</v>
      </c>
      <c r="AF25" s="3"/>
      <c r="AG25" s="22" t="str">
        <f t="shared" si="4"/>
        <v/>
      </c>
      <c r="AH25" s="1">
        <f t="shared" si="2"/>
        <v>2.0833333333333333E-3</v>
      </c>
    </row>
    <row r="26" spans="1:34" x14ac:dyDescent="0.3">
      <c r="A26">
        <v>27</v>
      </c>
      <c r="E26" t="e">
        <f t="shared" si="0"/>
        <v>#VALUE!</v>
      </c>
      <c r="F26" t="e">
        <f t="shared" si="1"/>
        <v>#VALUE!</v>
      </c>
      <c r="H26" s="9"/>
      <c r="J26" s="1">
        <f>IF(OR(ISNUMBER(I26),ISBLANK(I26)),I26*Classes!$A$10,18*Classes!$A$10)</f>
        <v>0</v>
      </c>
      <c r="K26" s="1">
        <f>IF(OR(ISBLANK(H26),H26="DSQ",H26="DNF",H26="DNS"),18*Classes!$A$10,H26+J26)</f>
        <v>2.0833333333333333E-3</v>
      </c>
      <c r="M26" s="9"/>
      <c r="O26" s="1">
        <f>IF(OR(ISNUMBER(N26),ISBLANK(N26)),N26*Classes!$A$10,18*Classes!$A$10)</f>
        <v>0</v>
      </c>
      <c r="P26" s="1">
        <f>IF(OR(ISBLANK(M26),M26="DSQ",M26="DNF",M26="DNS"),18*Classes!$A$10,M26+O26)</f>
        <v>2.0833333333333333E-3</v>
      </c>
      <c r="R26" s="9"/>
      <c r="T26" s="1">
        <f>IF(OR(ISNUMBER(S26),ISBLANK(S26)),S26*Classes!$A$10,18*Classes!$A$10)</f>
        <v>0</v>
      </c>
      <c r="U26" s="1">
        <f>IF(OR(ISBLANK(R26),R26="DSQ",R26="DNF",R26="DNS"),18*Classes!$A$10,R26+T26)</f>
        <v>2.0833333333333333E-3</v>
      </c>
      <c r="W26" s="9"/>
      <c r="Y26" s="1">
        <f>IF(OR(ISNUMBER(X26),ISBLANK(X26)),X26*Classes!$A$10,18*Classes!$A$10)</f>
        <v>0</v>
      </c>
      <c r="Z26" s="1">
        <f>IF(OR(ISBLANK(W26),W26="DSQ",W26="DNF",W26="DNS"),18*Classes!$A$10,W26+Y26)</f>
        <v>2.0833333333333333E-3</v>
      </c>
      <c r="AB26" s="9"/>
      <c r="AD26" s="1">
        <f>IF(OR(ISNUMBER(AC26),ISBLANK(AC26)),AC26*Classes!$A$10,18*Classes!$A$10)</f>
        <v>0</v>
      </c>
      <c r="AE26" s="1">
        <f>IF(OR(ISBLANK(AB26),AB26="DSQ",AB26="DNF",AB26="DNS"),18*Classes!$A$10,AB26+AD26)</f>
        <v>2.0833333333333333E-3</v>
      </c>
      <c r="AG26" s="14" t="str">
        <f t="shared" si="4"/>
        <v/>
      </c>
      <c r="AH26" s="1">
        <f t="shared" si="2"/>
        <v>2.0833333333333333E-3</v>
      </c>
    </row>
    <row r="27" spans="1:34" s="5" customFormat="1" x14ac:dyDescent="0.3">
      <c r="A27" s="5">
        <v>28</v>
      </c>
      <c r="B27" s="8"/>
      <c r="C27" s="8"/>
      <c r="D27" s="13"/>
      <c r="E27" s="5" t="e">
        <f t="shared" si="0"/>
        <v>#VALUE!</v>
      </c>
      <c r="F27" s="5" t="e">
        <f t="shared" si="1"/>
        <v>#VALUE!</v>
      </c>
      <c r="G27" s="3"/>
      <c r="H27" s="11"/>
      <c r="I27" s="8"/>
      <c r="J27" s="6">
        <f>IF(OR(ISNUMBER(I27),ISBLANK(I27)),I27*Classes!$A$10,18*Classes!$A$10)</f>
        <v>0</v>
      </c>
      <c r="K27" s="6">
        <f>IF(OR(ISBLANK(H27),H27="DSQ",H27="DNF",H27="DNS"),18*Classes!$A$10,H27+J27)</f>
        <v>2.0833333333333333E-3</v>
      </c>
      <c r="L27" s="3"/>
      <c r="M27" s="11"/>
      <c r="N27" s="8"/>
      <c r="O27" s="6">
        <f>IF(OR(ISNUMBER(N27),ISBLANK(N27)),N27*Classes!$A$10,18*Classes!$A$10)</f>
        <v>0</v>
      </c>
      <c r="P27" s="6">
        <f>IF(OR(ISBLANK(M27),M27="DSQ",M27="DNF",M27="DNS"),18*Classes!$A$10,M27+O27)</f>
        <v>2.0833333333333333E-3</v>
      </c>
      <c r="Q27" s="3"/>
      <c r="R27" s="11"/>
      <c r="S27" s="8"/>
      <c r="T27" s="6">
        <f>IF(OR(ISNUMBER(S27),ISBLANK(S27)),S27*Classes!$A$10,18*Classes!$A$10)</f>
        <v>0</v>
      </c>
      <c r="U27" s="6">
        <f>IF(OR(ISBLANK(R27),R27="DSQ",R27="DNF",R27="DNS"),18*Classes!$A$10,R27+T27)</f>
        <v>2.0833333333333333E-3</v>
      </c>
      <c r="V27" s="3"/>
      <c r="W27" s="11"/>
      <c r="X27" s="8"/>
      <c r="Y27" s="6">
        <f>IF(OR(ISNUMBER(X27),ISBLANK(X27)),X27*Classes!$A$10,18*Classes!$A$10)</f>
        <v>0</v>
      </c>
      <c r="Z27" s="6">
        <f>IF(OR(ISBLANK(W27),W27="DSQ",W27="DNF",W27="DNS"),18*Classes!$A$10,W27+Y27)</f>
        <v>2.0833333333333333E-3</v>
      </c>
      <c r="AA27" s="3"/>
      <c r="AB27" s="11"/>
      <c r="AC27" s="8"/>
      <c r="AD27" s="6">
        <f>IF(OR(ISNUMBER(AC27),ISBLANK(AC27)),AC27*Classes!$A$10,18*Classes!$A$10)</f>
        <v>0</v>
      </c>
      <c r="AE27" s="6">
        <f>IF(OR(ISBLANK(AB27),AB27="DSQ",AB27="DNF",AB27="DNS"),18*Classes!$A$10,AB27+AD27)</f>
        <v>2.0833333333333333E-3</v>
      </c>
      <c r="AF27" s="3"/>
      <c r="AG27" s="22" t="str">
        <f t="shared" si="4"/>
        <v/>
      </c>
      <c r="AH27" s="1">
        <f t="shared" si="2"/>
        <v>2.0833333333333333E-3</v>
      </c>
    </row>
    <row r="28" spans="1:34" x14ac:dyDescent="0.3">
      <c r="A28">
        <v>29</v>
      </c>
      <c r="E28" t="e">
        <f t="shared" si="0"/>
        <v>#VALUE!</v>
      </c>
      <c r="F28" t="e">
        <f t="shared" si="1"/>
        <v>#VALUE!</v>
      </c>
      <c r="H28" s="9"/>
      <c r="J28" s="1">
        <f>IF(OR(ISNUMBER(I28),ISBLANK(I28)),I28*Classes!$A$10,18*Classes!$A$10)</f>
        <v>0</v>
      </c>
      <c r="K28" s="1">
        <f>IF(OR(ISBLANK(H28),H28="DSQ",H28="DNF",H28="DNS"),18*Classes!$A$10,H28+J28)</f>
        <v>2.0833333333333333E-3</v>
      </c>
      <c r="M28" s="9"/>
      <c r="O28" s="1">
        <f>IF(OR(ISNUMBER(N28),ISBLANK(N28)),N28*Classes!$A$10,18*Classes!$A$10)</f>
        <v>0</v>
      </c>
      <c r="P28" s="1">
        <f>IF(OR(ISBLANK(M28),M28="DSQ",M28="DNF",M28="DNS"),18*Classes!$A$10,M28+O28)</f>
        <v>2.0833333333333333E-3</v>
      </c>
      <c r="R28" s="9"/>
      <c r="T28" s="1">
        <f>IF(OR(ISNUMBER(S28),ISBLANK(S28)),S28*Classes!$A$10,18*Classes!$A$10)</f>
        <v>0</v>
      </c>
      <c r="U28" s="1">
        <f>IF(OR(ISBLANK(R28),R28="DSQ",R28="DNF",R28="DNS"),18*Classes!$A$10,R28+T28)</f>
        <v>2.0833333333333333E-3</v>
      </c>
      <c r="W28" s="9"/>
      <c r="Y28" s="1">
        <f>IF(OR(ISNUMBER(X28),ISBLANK(X28)),X28*Classes!$A$10,18*Classes!$A$10)</f>
        <v>0</v>
      </c>
      <c r="Z28" s="1">
        <f>IF(OR(ISBLANK(W28),W28="DSQ",W28="DNF",W28="DNS"),18*Classes!$A$10,W28+Y28)</f>
        <v>2.0833333333333333E-3</v>
      </c>
      <c r="AB28" s="9"/>
      <c r="AD28" s="1">
        <f>IF(OR(ISNUMBER(AC28),ISBLANK(AC28)),AC28*Classes!$A$10,18*Classes!$A$10)</f>
        <v>0</v>
      </c>
      <c r="AE28" s="1">
        <f>IF(OR(ISBLANK(AB28),AB28="DSQ",AB28="DNF",AB28="DNS"),18*Classes!$A$10,AB28+AD28)</f>
        <v>2.0833333333333333E-3</v>
      </c>
      <c r="AG28" s="14" t="str">
        <f t="shared" si="4"/>
        <v/>
      </c>
      <c r="AH28" s="1">
        <f t="shared" si="2"/>
        <v>2.0833333333333333E-3</v>
      </c>
    </row>
    <row r="29" spans="1:34" s="5" customFormat="1" x14ac:dyDescent="0.3">
      <c r="A29" s="5">
        <v>30</v>
      </c>
      <c r="B29" s="8"/>
      <c r="C29" s="8"/>
      <c r="D29" s="13"/>
      <c r="E29" s="5" t="e">
        <f t="shared" si="0"/>
        <v>#VALUE!</v>
      </c>
      <c r="F29" s="5" t="e">
        <f t="shared" si="1"/>
        <v>#VALUE!</v>
      </c>
      <c r="G29" s="3"/>
      <c r="H29" s="11"/>
      <c r="I29" s="8"/>
      <c r="J29" s="6">
        <f>IF(OR(ISNUMBER(I29),ISBLANK(I29)),I29*Classes!$A$10,18*Classes!$A$10)</f>
        <v>0</v>
      </c>
      <c r="K29" s="6">
        <f>IF(OR(ISBLANK(H29),H29="DSQ",H29="DNF",H29="DNS"),18*Classes!$A$10,H29+J29)</f>
        <v>2.0833333333333333E-3</v>
      </c>
      <c r="L29" s="3"/>
      <c r="M29" s="11"/>
      <c r="N29" s="8"/>
      <c r="O29" s="6">
        <f>IF(OR(ISNUMBER(N29),ISBLANK(N29)),N29*Classes!$A$10,18*Classes!$A$10)</f>
        <v>0</v>
      </c>
      <c r="P29" s="6">
        <f>IF(OR(ISBLANK(M29),M29="DSQ",M29="DNF",M29="DNS"),18*Classes!$A$10,M29+O29)</f>
        <v>2.0833333333333333E-3</v>
      </c>
      <c r="Q29" s="3"/>
      <c r="R29" s="11"/>
      <c r="S29" s="8"/>
      <c r="T29" s="6">
        <f>IF(OR(ISNUMBER(S29),ISBLANK(S29)),S29*Classes!$A$10,18*Classes!$A$10)</f>
        <v>0</v>
      </c>
      <c r="U29" s="6">
        <f>IF(OR(ISBLANK(R29),R29="DSQ",R29="DNF",R29="DNS"),18*Classes!$A$10,R29+T29)</f>
        <v>2.0833333333333333E-3</v>
      </c>
      <c r="V29" s="3"/>
      <c r="W29" s="11"/>
      <c r="X29" s="8"/>
      <c r="Y29" s="6">
        <f>IF(OR(ISNUMBER(X29),ISBLANK(X29)),X29*Classes!$A$10,18*Classes!$A$10)</f>
        <v>0</v>
      </c>
      <c r="Z29" s="6">
        <f>IF(OR(ISBLANK(W29),W29="DSQ",W29="DNF",W29="DNS"),18*Classes!$A$10,W29+Y29)</f>
        <v>2.0833333333333333E-3</v>
      </c>
      <c r="AA29" s="3"/>
      <c r="AB29" s="11"/>
      <c r="AC29" s="8"/>
      <c r="AD29" s="6">
        <f>IF(OR(ISNUMBER(AC29),ISBLANK(AC29)),AC29*Classes!$A$10,18*Classes!$A$10)</f>
        <v>0</v>
      </c>
      <c r="AE29" s="6">
        <f>IF(OR(ISBLANK(AB29),AB29="DSQ",AB29="DNF",AB29="DNS"),18*Classes!$A$10,AB29+AD29)</f>
        <v>2.0833333333333333E-3</v>
      </c>
      <c r="AF29" s="3"/>
      <c r="AG29" s="22" t="str">
        <f t="shared" si="4"/>
        <v/>
      </c>
      <c r="AH29" s="1">
        <f t="shared" si="2"/>
        <v>2.0833333333333333E-3</v>
      </c>
    </row>
    <row r="30" spans="1:34" x14ac:dyDescent="0.3">
      <c r="A30">
        <v>31</v>
      </c>
      <c r="E30" t="e">
        <f t="shared" si="0"/>
        <v>#VALUE!</v>
      </c>
      <c r="F30" t="e">
        <f t="shared" si="1"/>
        <v>#VALUE!</v>
      </c>
      <c r="H30" s="9"/>
      <c r="J30" s="1">
        <f>IF(OR(ISNUMBER(I30),ISBLANK(I30)),I30*Classes!$A$10,18*Classes!$A$10)</f>
        <v>0</v>
      </c>
      <c r="K30" s="1">
        <f>IF(OR(ISBLANK(H30),H30="DSQ",H30="DNF",H30="DNS"),18*Classes!$A$10,H30+J30)</f>
        <v>2.0833333333333333E-3</v>
      </c>
      <c r="M30" s="9"/>
      <c r="O30" s="1">
        <f>IF(OR(ISNUMBER(N30),ISBLANK(N30)),N30*Classes!$A$10,18*Classes!$A$10)</f>
        <v>0</v>
      </c>
      <c r="P30" s="1">
        <f>IF(OR(ISBLANK(M30),M30="DSQ",M30="DNF",M30="DNS"),18*Classes!$A$10,M30+O30)</f>
        <v>2.0833333333333333E-3</v>
      </c>
      <c r="R30" s="9"/>
      <c r="T30" s="1">
        <f>IF(OR(ISNUMBER(S30),ISBLANK(S30)),S30*Classes!$A$10,18*Classes!$A$10)</f>
        <v>0</v>
      </c>
      <c r="U30" s="1">
        <f>IF(OR(ISBLANK(R30),R30="DSQ",R30="DNF",R30="DNS"),18*Classes!$A$10,R30+T30)</f>
        <v>2.0833333333333333E-3</v>
      </c>
      <c r="W30" s="9"/>
      <c r="Y30" s="1">
        <f>IF(OR(ISNUMBER(X30),ISBLANK(X30)),X30*Classes!$A$10,18*Classes!$A$10)</f>
        <v>0</v>
      </c>
      <c r="Z30" s="1">
        <f>IF(OR(ISBLANK(W30),W30="DSQ",W30="DNF",W30="DNS"),18*Classes!$A$10,W30+Y30)</f>
        <v>2.0833333333333333E-3</v>
      </c>
      <c r="AB30" s="9"/>
      <c r="AD30" s="1">
        <f>IF(OR(ISNUMBER(AC30),ISBLANK(AC30)),AC30*Classes!$A$10,18*Classes!$A$10)</f>
        <v>0</v>
      </c>
      <c r="AE30" s="1">
        <f>IF(OR(ISBLANK(AB30),AB30="DSQ",AB30="DNF",AB30="DNS"),18*Classes!$A$10,AB30+AD30)</f>
        <v>2.0833333333333333E-3</v>
      </c>
      <c r="AG30" s="14" t="str">
        <f t="shared" si="4"/>
        <v/>
      </c>
      <c r="AH30" s="1">
        <f t="shared" si="2"/>
        <v>2.0833333333333333E-3</v>
      </c>
    </row>
    <row r="31" spans="1:34" s="5" customFormat="1" x14ac:dyDescent="0.3">
      <c r="A31" s="5">
        <v>32</v>
      </c>
      <c r="B31" s="8"/>
      <c r="C31" s="8"/>
      <c r="D31" s="13"/>
      <c r="E31" s="5" t="e">
        <f t="shared" si="0"/>
        <v>#VALUE!</v>
      </c>
      <c r="F31" s="5" t="e">
        <f t="shared" si="1"/>
        <v>#VALUE!</v>
      </c>
      <c r="G31" s="3"/>
      <c r="H31" s="11"/>
      <c r="I31" s="8"/>
      <c r="J31" s="6">
        <f>IF(OR(ISNUMBER(I31),ISBLANK(I31)),I31*Classes!$A$10,18*Classes!$A$10)</f>
        <v>0</v>
      </c>
      <c r="K31" s="6">
        <f>IF(OR(ISBLANK(H31),H31="DSQ",H31="DNF",H31="DNS"),18*Classes!$A$10,H31+J31)</f>
        <v>2.0833333333333333E-3</v>
      </c>
      <c r="L31" s="3"/>
      <c r="M31" s="11"/>
      <c r="N31" s="8"/>
      <c r="O31" s="6">
        <f>IF(OR(ISNUMBER(N31),ISBLANK(N31)),N31*Classes!$A$10,18*Classes!$A$10)</f>
        <v>0</v>
      </c>
      <c r="P31" s="6">
        <f>IF(OR(ISBLANK(M31),M31="DSQ",M31="DNF",M31="DNS"),18*Classes!$A$10,M31+O31)</f>
        <v>2.0833333333333333E-3</v>
      </c>
      <c r="Q31" s="3"/>
      <c r="R31" s="11"/>
      <c r="S31" s="8"/>
      <c r="T31" s="6">
        <f>IF(OR(ISNUMBER(S31),ISBLANK(S31)),S31*Classes!$A$10,18*Classes!$A$10)</f>
        <v>0</v>
      </c>
      <c r="U31" s="6">
        <f>IF(OR(ISBLANK(R31),R31="DSQ",R31="DNF",R31="DNS"),18*Classes!$A$10,R31+T31)</f>
        <v>2.0833333333333333E-3</v>
      </c>
      <c r="V31" s="3"/>
      <c r="W31" s="11"/>
      <c r="X31" s="8"/>
      <c r="Y31" s="6">
        <f>IF(OR(ISNUMBER(X31),ISBLANK(X31)),X31*Classes!$A$10,18*Classes!$A$10)</f>
        <v>0</v>
      </c>
      <c r="Z31" s="6">
        <f>IF(OR(ISBLANK(W31),W31="DSQ",W31="DNF",W31="DNS"),18*Classes!$A$10,W31+Y31)</f>
        <v>2.0833333333333333E-3</v>
      </c>
      <c r="AA31" s="3"/>
      <c r="AB31" s="11"/>
      <c r="AC31" s="8"/>
      <c r="AD31" s="6">
        <f>IF(OR(ISNUMBER(AC31),ISBLANK(AC31)),AC31*Classes!$A$10,18*Classes!$A$10)</f>
        <v>0</v>
      </c>
      <c r="AE31" s="6">
        <f>IF(OR(ISBLANK(AB31),AB31="DSQ",AB31="DNF",AB31="DNS"),18*Classes!$A$10,AB31+AD31)</f>
        <v>2.0833333333333333E-3</v>
      </c>
      <c r="AF31" s="3"/>
      <c r="AG31" s="22" t="str">
        <f t="shared" si="4"/>
        <v/>
      </c>
      <c r="AH31" s="1">
        <f t="shared" si="2"/>
        <v>2.0833333333333333E-3</v>
      </c>
    </row>
    <row r="32" spans="1:34" x14ac:dyDescent="0.3">
      <c r="A32">
        <v>33</v>
      </c>
      <c r="E32" t="e">
        <f t="shared" si="0"/>
        <v>#VALUE!</v>
      </c>
      <c r="F32" t="e">
        <f t="shared" si="1"/>
        <v>#VALUE!</v>
      </c>
      <c r="H32" s="9"/>
      <c r="J32" s="1">
        <f>IF(OR(ISNUMBER(I32),ISBLANK(I32)),I32*Classes!$A$10,18*Classes!$A$10)</f>
        <v>0</v>
      </c>
      <c r="K32" s="1">
        <f>IF(OR(ISBLANK(H32),H32="DSQ",H32="DNF",H32="DNS"),18*Classes!$A$10,H32+J32)</f>
        <v>2.0833333333333333E-3</v>
      </c>
      <c r="M32" s="9"/>
      <c r="O32" s="1">
        <f>IF(OR(ISNUMBER(N32),ISBLANK(N32)),N32*Classes!$A$10,18*Classes!$A$10)</f>
        <v>0</v>
      </c>
      <c r="P32" s="1">
        <f>IF(OR(ISBLANK(M32),M32="DSQ",M32="DNF",M32="DNS"),18*Classes!$A$10,M32+O32)</f>
        <v>2.0833333333333333E-3</v>
      </c>
      <c r="R32" s="9"/>
      <c r="T32" s="1">
        <f>IF(OR(ISNUMBER(S32),ISBLANK(S32)),S32*Classes!$A$10,18*Classes!$A$10)</f>
        <v>0</v>
      </c>
      <c r="U32" s="1">
        <f>IF(OR(ISBLANK(R32),R32="DSQ",R32="DNF",R32="DNS"),18*Classes!$A$10,R32+T32)</f>
        <v>2.0833333333333333E-3</v>
      </c>
      <c r="W32" s="9"/>
      <c r="Y32" s="1">
        <f>IF(OR(ISNUMBER(X32),ISBLANK(X32)),X32*Classes!$A$10,18*Classes!$A$10)</f>
        <v>0</v>
      </c>
      <c r="Z32" s="1">
        <f>IF(OR(ISBLANK(W32),W32="DSQ",W32="DNF",W32="DNS"),18*Classes!$A$10,W32+Y32)</f>
        <v>2.0833333333333333E-3</v>
      </c>
      <c r="AB32" s="9"/>
      <c r="AD32" s="1">
        <f>IF(OR(ISNUMBER(AC32),ISBLANK(AC32)),AC32*Classes!$A$10,18*Classes!$A$10)</f>
        <v>0</v>
      </c>
      <c r="AE32" s="1">
        <f>IF(OR(ISBLANK(AB32),AB32="DSQ",AB32="DNF",AB32="DNS"),18*Classes!$A$10,AB32+AD32)</f>
        <v>2.0833333333333333E-3</v>
      </c>
      <c r="AG32" s="14" t="str">
        <f t="shared" si="4"/>
        <v/>
      </c>
      <c r="AH32" s="1">
        <f t="shared" si="2"/>
        <v>2.0833333333333333E-3</v>
      </c>
    </row>
    <row r="33" spans="1:34" s="5" customFormat="1" x14ac:dyDescent="0.3">
      <c r="A33" s="5">
        <v>34</v>
      </c>
      <c r="B33" s="8"/>
      <c r="C33" s="8"/>
      <c r="D33" s="13"/>
      <c r="E33" s="5" t="e">
        <f t="shared" si="0"/>
        <v>#VALUE!</v>
      </c>
      <c r="F33" s="5" t="e">
        <f t="shared" si="1"/>
        <v>#VALUE!</v>
      </c>
      <c r="G33" s="3"/>
      <c r="H33" s="11"/>
      <c r="I33" s="8"/>
      <c r="J33" s="6">
        <f>IF(OR(ISNUMBER(I33),ISBLANK(I33)),I33*Classes!$A$10,18*Classes!$A$10)</f>
        <v>0</v>
      </c>
      <c r="K33" s="6">
        <f>IF(OR(ISBLANK(H33),H33="DSQ",H33="DNF",H33="DNS"),18*Classes!$A$10,H33+J33)</f>
        <v>2.0833333333333333E-3</v>
      </c>
      <c r="L33" s="3"/>
      <c r="M33" s="11"/>
      <c r="N33" s="8"/>
      <c r="O33" s="6">
        <f>IF(OR(ISNUMBER(N33),ISBLANK(N33)),N33*Classes!$A$10,18*Classes!$A$10)</f>
        <v>0</v>
      </c>
      <c r="P33" s="6">
        <f>IF(OR(ISBLANK(M33),M33="DSQ",M33="DNF",M33="DNS"),18*Classes!$A$10,M33+O33)</f>
        <v>2.0833333333333333E-3</v>
      </c>
      <c r="Q33" s="3"/>
      <c r="R33" s="11"/>
      <c r="S33" s="8"/>
      <c r="T33" s="6">
        <f>IF(OR(ISNUMBER(S33),ISBLANK(S33)),S33*Classes!$A$10,18*Classes!$A$10)</f>
        <v>0</v>
      </c>
      <c r="U33" s="6">
        <f>IF(OR(ISBLANK(R33),R33="DSQ",R33="DNF",R33="DNS"),18*Classes!$A$10,R33+T33)</f>
        <v>2.0833333333333333E-3</v>
      </c>
      <c r="V33" s="3"/>
      <c r="W33" s="11"/>
      <c r="X33" s="8"/>
      <c r="Y33" s="6">
        <f>IF(OR(ISNUMBER(X33),ISBLANK(X33)),X33*Classes!$A$10,18*Classes!$A$10)</f>
        <v>0</v>
      </c>
      <c r="Z33" s="6">
        <f>IF(OR(ISBLANK(W33),W33="DSQ",W33="DNF",W33="DNS"),18*Classes!$A$10,W33+Y33)</f>
        <v>2.0833333333333333E-3</v>
      </c>
      <c r="AA33" s="3"/>
      <c r="AB33" s="11"/>
      <c r="AC33" s="8"/>
      <c r="AD33" s="6">
        <f>IF(OR(ISNUMBER(AC33),ISBLANK(AC33)),AC33*Classes!$A$10,18*Classes!$A$10)</f>
        <v>0</v>
      </c>
      <c r="AE33" s="6">
        <f>IF(OR(ISBLANK(AB33),AB33="DSQ",AB33="DNF",AB33="DNS"),18*Classes!$A$10,AB33+AD33)</f>
        <v>2.0833333333333333E-3</v>
      </c>
      <c r="AF33" s="3"/>
      <c r="AG33" s="22" t="str">
        <f t="shared" si="4"/>
        <v/>
      </c>
      <c r="AH33" s="1">
        <f t="shared" si="2"/>
        <v>2.0833333333333333E-3</v>
      </c>
    </row>
    <row r="34" spans="1:34" x14ac:dyDescent="0.3">
      <c r="A34">
        <v>35</v>
      </c>
      <c r="E34" t="e">
        <f t="shared" si="0"/>
        <v>#VALUE!</v>
      </c>
      <c r="F34" t="e">
        <f t="shared" si="1"/>
        <v>#VALUE!</v>
      </c>
      <c r="H34" s="9"/>
      <c r="J34" s="1">
        <f>IF(OR(ISNUMBER(I34),ISBLANK(I34)),I34*Classes!$A$10,18*Classes!$A$10)</f>
        <v>0</v>
      </c>
      <c r="K34" s="1">
        <f>IF(OR(ISBLANK(H34),H34="DSQ",H34="DNF",H34="DNS"),18*Classes!$A$10,H34+J34)</f>
        <v>2.0833333333333333E-3</v>
      </c>
      <c r="M34" s="9"/>
      <c r="O34" s="1">
        <f>IF(OR(ISNUMBER(N34),ISBLANK(N34)),N34*Classes!$A$10,18*Classes!$A$10)</f>
        <v>0</v>
      </c>
      <c r="P34" s="1">
        <f>IF(OR(ISBLANK(M34),M34="DSQ",M34="DNF",M34="DNS"),18*Classes!$A$10,M34+O34)</f>
        <v>2.0833333333333333E-3</v>
      </c>
      <c r="R34" s="9"/>
      <c r="T34" s="1">
        <f>IF(OR(ISNUMBER(S34),ISBLANK(S34)),S34*Classes!$A$10,18*Classes!$A$10)</f>
        <v>0</v>
      </c>
      <c r="U34" s="1">
        <f>IF(OR(ISBLANK(R34),R34="DSQ",R34="DNF",R34="DNS"),18*Classes!$A$10,R34+T34)</f>
        <v>2.0833333333333333E-3</v>
      </c>
      <c r="W34" s="9"/>
      <c r="Y34" s="1">
        <f>IF(OR(ISNUMBER(X34),ISBLANK(X34)),X34*Classes!$A$10,18*Classes!$A$10)</f>
        <v>0</v>
      </c>
      <c r="Z34" s="1">
        <f>IF(OR(ISBLANK(W34),W34="DSQ",W34="DNF",W34="DNS"),18*Classes!$A$10,W34+Y34)</f>
        <v>2.0833333333333333E-3</v>
      </c>
      <c r="AB34" s="9"/>
      <c r="AD34" s="1">
        <f>IF(OR(ISNUMBER(AC34),ISBLANK(AC34)),AC34*Classes!$A$10,18*Classes!$A$10)</f>
        <v>0</v>
      </c>
      <c r="AE34" s="1">
        <f>IF(OR(ISBLANK(AB34),AB34="DSQ",AB34="DNF",AB34="DNS"),18*Classes!$A$10,AB34+AD34)</f>
        <v>2.0833333333333333E-3</v>
      </c>
      <c r="AG34" s="14" t="str">
        <f t="shared" si="4"/>
        <v/>
      </c>
      <c r="AH34" s="1">
        <f t="shared" si="2"/>
        <v>2.0833333333333333E-3</v>
      </c>
    </row>
    <row r="35" spans="1:34" s="5" customFormat="1" x14ac:dyDescent="0.3">
      <c r="A35" s="5">
        <v>36</v>
      </c>
      <c r="B35" s="8"/>
      <c r="C35" s="8"/>
      <c r="D35" s="13"/>
      <c r="E35" s="5" t="e">
        <f t="shared" si="0"/>
        <v>#VALUE!</v>
      </c>
      <c r="F35" s="5" t="e">
        <f t="shared" si="1"/>
        <v>#VALUE!</v>
      </c>
      <c r="G35" s="3"/>
      <c r="H35" s="11"/>
      <c r="I35" s="8"/>
      <c r="J35" s="6">
        <f>IF(OR(ISNUMBER(I35),ISBLANK(I35)),I35*Classes!$A$10,18*Classes!$A$10)</f>
        <v>0</v>
      </c>
      <c r="K35" s="6">
        <f>IF(OR(ISBLANK(H35),H35="DSQ",H35="DNF",H35="DNS"),18*Classes!$A$10,H35+J35)</f>
        <v>2.0833333333333333E-3</v>
      </c>
      <c r="L35" s="3"/>
      <c r="M35" s="11"/>
      <c r="N35" s="8"/>
      <c r="O35" s="6">
        <f>IF(OR(ISNUMBER(N35),ISBLANK(N35)),N35*Classes!$A$10,18*Classes!$A$10)</f>
        <v>0</v>
      </c>
      <c r="P35" s="6">
        <f>IF(OR(ISBLANK(M35),M35="DSQ",M35="DNF",M35="DNS"),18*Classes!$A$10,M35+O35)</f>
        <v>2.0833333333333333E-3</v>
      </c>
      <c r="Q35" s="3"/>
      <c r="R35" s="11"/>
      <c r="S35" s="8"/>
      <c r="T35" s="6">
        <f>IF(OR(ISNUMBER(S35),ISBLANK(S35)),S35*Classes!$A$10,18*Classes!$A$10)</f>
        <v>0</v>
      </c>
      <c r="U35" s="6">
        <f>IF(OR(ISBLANK(R35),R35="DSQ",R35="DNF",R35="DNS"),18*Classes!$A$10,R35+T35)</f>
        <v>2.0833333333333333E-3</v>
      </c>
      <c r="V35" s="3"/>
      <c r="W35" s="11"/>
      <c r="X35" s="8"/>
      <c r="Y35" s="6">
        <f>IF(OR(ISNUMBER(X35),ISBLANK(X35)),X35*Classes!$A$10,18*Classes!$A$10)</f>
        <v>0</v>
      </c>
      <c r="Z35" s="6">
        <f>IF(OR(ISBLANK(W35),W35="DSQ",W35="DNF",W35="DNS"),18*Classes!$A$10,W35+Y35)</f>
        <v>2.0833333333333333E-3</v>
      </c>
      <c r="AA35" s="3"/>
      <c r="AB35" s="11"/>
      <c r="AC35" s="8"/>
      <c r="AD35" s="6">
        <f>IF(OR(ISNUMBER(AC35),ISBLANK(AC35)),AC35*Classes!$A$10,18*Classes!$A$10)</f>
        <v>0</v>
      </c>
      <c r="AE35" s="6">
        <f>IF(OR(ISBLANK(AB35),AB35="DSQ",AB35="DNF",AB35="DNS"),18*Classes!$A$10,AB35+AD35)</f>
        <v>2.0833333333333333E-3</v>
      </c>
      <c r="AF35" s="3"/>
      <c r="AG35" s="22" t="str">
        <f t="shared" si="4"/>
        <v/>
      </c>
      <c r="AH35" s="1">
        <f t="shared" si="2"/>
        <v>2.0833333333333333E-3</v>
      </c>
    </row>
    <row r="36" spans="1:34" x14ac:dyDescent="0.3">
      <c r="A36">
        <v>37</v>
      </c>
      <c r="E36" t="e">
        <f t="shared" si="0"/>
        <v>#VALUE!</v>
      </c>
      <c r="F36" t="e">
        <f t="shared" si="1"/>
        <v>#VALUE!</v>
      </c>
      <c r="H36" s="9"/>
      <c r="J36" s="1">
        <f>IF(OR(ISNUMBER(I36),ISBLANK(I36)),I36*Classes!$A$10,18*Classes!$A$10)</f>
        <v>0</v>
      </c>
      <c r="K36" s="1">
        <f>IF(OR(ISBLANK(H36),H36="DSQ",H36="DNF",H36="DNS"),18*Classes!$A$10,H36+J36)</f>
        <v>2.0833333333333333E-3</v>
      </c>
      <c r="M36" s="9"/>
      <c r="O36" s="1">
        <f>IF(OR(ISNUMBER(N36),ISBLANK(N36)),N36*Classes!$A$10,18*Classes!$A$10)</f>
        <v>0</v>
      </c>
      <c r="P36" s="1">
        <f>IF(OR(ISBLANK(M36),M36="DSQ",M36="DNF",M36="DNS"),18*Classes!$A$10,M36+O36)</f>
        <v>2.0833333333333333E-3</v>
      </c>
      <c r="R36" s="9"/>
      <c r="T36" s="1">
        <f>IF(OR(ISNUMBER(S36),ISBLANK(S36)),S36*Classes!$A$10,18*Classes!$A$10)</f>
        <v>0</v>
      </c>
      <c r="U36" s="1">
        <f>IF(OR(ISBLANK(R36),R36="DSQ",R36="DNF",R36="DNS"),18*Classes!$A$10,R36+T36)</f>
        <v>2.0833333333333333E-3</v>
      </c>
      <c r="W36" s="9"/>
      <c r="Y36" s="1">
        <f>IF(OR(ISNUMBER(X36),ISBLANK(X36)),X36*Classes!$A$10,18*Classes!$A$10)</f>
        <v>0</v>
      </c>
      <c r="Z36" s="1">
        <f>IF(OR(ISBLANK(W36),W36="DSQ",W36="DNF",W36="DNS"),18*Classes!$A$10,W36+Y36)</f>
        <v>2.0833333333333333E-3</v>
      </c>
      <c r="AB36" s="9"/>
      <c r="AD36" s="1">
        <f>IF(OR(ISNUMBER(AC36),ISBLANK(AC36)),AC36*Classes!$A$10,18*Classes!$A$10)</f>
        <v>0</v>
      </c>
      <c r="AE36" s="1">
        <f>IF(OR(ISBLANK(AB36),AB36="DSQ",AB36="DNF",AB36="DNS"),18*Classes!$A$10,AB36+AD36)</f>
        <v>2.0833333333333333E-3</v>
      </c>
      <c r="AG36" s="14" t="str">
        <f t="shared" si="4"/>
        <v/>
      </c>
      <c r="AH36" s="1">
        <f t="shared" si="2"/>
        <v>2.0833333333333333E-3</v>
      </c>
    </row>
    <row r="37" spans="1:34" s="5" customFormat="1" x14ac:dyDescent="0.3">
      <c r="A37" s="5">
        <v>38</v>
      </c>
      <c r="B37" s="8"/>
      <c r="C37" s="8"/>
      <c r="D37" s="13"/>
      <c r="E37" s="5" t="e">
        <f t="shared" si="0"/>
        <v>#VALUE!</v>
      </c>
      <c r="F37" s="5" t="e">
        <f t="shared" si="1"/>
        <v>#VALUE!</v>
      </c>
      <c r="G37" s="3"/>
      <c r="H37" s="11"/>
      <c r="I37" s="8"/>
      <c r="J37" s="6">
        <f>IF(OR(ISNUMBER(I37),ISBLANK(I37)),I37*Classes!$A$10,18*Classes!$A$10)</f>
        <v>0</v>
      </c>
      <c r="K37" s="6">
        <f>IF(OR(ISBLANK(H37),H37="DSQ",H37="DNF",H37="DNS"),18*Classes!$A$10,H37+J37)</f>
        <v>2.0833333333333333E-3</v>
      </c>
      <c r="L37" s="3"/>
      <c r="M37" s="11"/>
      <c r="N37" s="8"/>
      <c r="O37" s="6">
        <f>IF(OR(ISNUMBER(N37),ISBLANK(N37)),N37*Classes!$A$10,18*Classes!$A$10)</f>
        <v>0</v>
      </c>
      <c r="P37" s="6">
        <f>IF(OR(ISBLANK(M37),M37="DSQ",M37="DNF",M37="DNS"),18*Classes!$A$10,M37+O37)</f>
        <v>2.0833333333333333E-3</v>
      </c>
      <c r="Q37" s="3"/>
      <c r="R37" s="11"/>
      <c r="S37" s="8"/>
      <c r="T37" s="6">
        <f>IF(OR(ISNUMBER(S37),ISBLANK(S37)),S37*Classes!$A$10,18*Classes!$A$10)</f>
        <v>0</v>
      </c>
      <c r="U37" s="6">
        <f>IF(OR(ISBLANK(R37),R37="DSQ",R37="DNF",R37="DNS"),18*Classes!$A$10,R37+T37)</f>
        <v>2.0833333333333333E-3</v>
      </c>
      <c r="V37" s="3"/>
      <c r="W37" s="11"/>
      <c r="X37" s="8"/>
      <c r="Y37" s="6">
        <f>IF(OR(ISNUMBER(X37),ISBLANK(X37)),X37*Classes!$A$10,18*Classes!$A$10)</f>
        <v>0</v>
      </c>
      <c r="Z37" s="6">
        <f>IF(OR(ISBLANK(W37),W37="DSQ",W37="DNF",W37="DNS"),18*Classes!$A$10,W37+Y37)</f>
        <v>2.0833333333333333E-3</v>
      </c>
      <c r="AA37" s="3"/>
      <c r="AB37" s="11"/>
      <c r="AC37" s="8"/>
      <c r="AD37" s="6">
        <f>IF(OR(ISNUMBER(AC37),ISBLANK(AC37)),AC37*Classes!$A$10,18*Classes!$A$10)</f>
        <v>0</v>
      </c>
      <c r="AE37" s="6">
        <f>IF(OR(ISBLANK(AB37),AB37="DSQ",AB37="DNF",AB37="DNS"),18*Classes!$A$10,AB37+AD37)</f>
        <v>2.0833333333333333E-3</v>
      </c>
      <c r="AF37" s="3"/>
      <c r="AG37" s="22" t="str">
        <f t="shared" si="4"/>
        <v/>
      </c>
      <c r="AH37" s="1">
        <f t="shared" si="2"/>
        <v>2.0833333333333333E-3</v>
      </c>
    </row>
    <row r="38" spans="1:34" x14ac:dyDescent="0.3">
      <c r="A38">
        <v>39</v>
      </c>
      <c r="E38" t="e">
        <f t="shared" si="0"/>
        <v>#VALUE!</v>
      </c>
      <c r="F38" t="e">
        <f t="shared" si="1"/>
        <v>#VALUE!</v>
      </c>
      <c r="H38" s="9"/>
      <c r="J38" s="1">
        <f>IF(OR(ISNUMBER(I38),ISBLANK(I38)),I38*Classes!$A$10,18*Classes!$A$10)</f>
        <v>0</v>
      </c>
      <c r="K38" s="1">
        <f>IF(OR(ISBLANK(H38),H38="DSQ",H38="DNF",H38="DNS"),18*Classes!$A$10,H38+J38)</f>
        <v>2.0833333333333333E-3</v>
      </c>
      <c r="M38" s="9"/>
      <c r="O38" s="1">
        <f>IF(OR(ISNUMBER(N38),ISBLANK(N38)),N38*Classes!$A$10,18*Classes!$A$10)</f>
        <v>0</v>
      </c>
      <c r="P38" s="1">
        <f>IF(OR(ISBLANK(M38),M38="DSQ",M38="DNF",M38="DNS"),18*Classes!$A$10,M38+O38)</f>
        <v>2.0833333333333333E-3</v>
      </c>
      <c r="R38" s="9"/>
      <c r="T38" s="1">
        <f>IF(OR(ISNUMBER(S38),ISBLANK(S38)),S38*Classes!$A$10,18*Classes!$A$10)</f>
        <v>0</v>
      </c>
      <c r="U38" s="1">
        <f>IF(OR(ISBLANK(R38),R38="DSQ",R38="DNF",R38="DNS"),18*Classes!$A$10,R38+T38)</f>
        <v>2.0833333333333333E-3</v>
      </c>
      <c r="W38" s="9"/>
      <c r="Y38" s="1">
        <f>IF(OR(ISNUMBER(X38),ISBLANK(X38)),X38*Classes!$A$10,18*Classes!$A$10)</f>
        <v>0</v>
      </c>
      <c r="Z38" s="1">
        <f>IF(OR(ISBLANK(W38),W38="DSQ",W38="DNF",W38="DNS"),18*Classes!$A$10,W38+Y38)</f>
        <v>2.0833333333333333E-3</v>
      </c>
      <c r="AB38" s="9"/>
      <c r="AD38" s="1">
        <f>IF(OR(ISNUMBER(AC38),ISBLANK(AC38)),AC38*Classes!$A$10,18*Classes!$A$10)</f>
        <v>0</v>
      </c>
      <c r="AE38" s="1">
        <f>IF(OR(ISBLANK(AB38),AB38="DSQ",AB38="DNF",AB38="DNS"),18*Classes!$A$10,AB38+AD38)</f>
        <v>2.0833333333333333E-3</v>
      </c>
      <c r="AG38" s="14" t="str">
        <f t="shared" si="4"/>
        <v/>
      </c>
      <c r="AH38" s="1">
        <f t="shared" si="2"/>
        <v>2.0833333333333333E-3</v>
      </c>
    </row>
    <row r="39" spans="1:34" s="5" customFormat="1" x14ac:dyDescent="0.3">
      <c r="A39" s="5">
        <v>40</v>
      </c>
      <c r="B39" s="8"/>
      <c r="C39" s="8"/>
      <c r="D39" s="13"/>
      <c r="E39" s="5" t="e">
        <f t="shared" si="0"/>
        <v>#VALUE!</v>
      </c>
      <c r="F39" s="5" t="e">
        <f t="shared" si="1"/>
        <v>#VALUE!</v>
      </c>
      <c r="G39" s="3"/>
      <c r="H39" s="11"/>
      <c r="I39" s="8"/>
      <c r="J39" s="6">
        <f>IF(OR(ISNUMBER(I39),ISBLANK(I39)),I39*Classes!$A$10,18*Classes!$A$10)</f>
        <v>0</v>
      </c>
      <c r="K39" s="6">
        <f>IF(OR(ISBLANK(H39),H39="DSQ",H39="DNF",H39="DNS"),18*Classes!$A$10,H39+J39)</f>
        <v>2.0833333333333333E-3</v>
      </c>
      <c r="L39" s="3"/>
      <c r="M39" s="11"/>
      <c r="N39" s="8"/>
      <c r="O39" s="6">
        <f>IF(OR(ISNUMBER(N39),ISBLANK(N39)),N39*Classes!$A$10,18*Classes!$A$10)</f>
        <v>0</v>
      </c>
      <c r="P39" s="6">
        <f>IF(OR(ISBLANK(M39),M39="DSQ",M39="DNF",M39="DNS"),18*Classes!$A$10,M39+O39)</f>
        <v>2.0833333333333333E-3</v>
      </c>
      <c r="Q39" s="3"/>
      <c r="R39" s="11"/>
      <c r="S39" s="8"/>
      <c r="T39" s="6">
        <f>IF(OR(ISNUMBER(S39),ISBLANK(S39)),S39*Classes!$A$10,18*Classes!$A$10)</f>
        <v>0</v>
      </c>
      <c r="U39" s="6">
        <f>IF(OR(ISBLANK(R39),R39="DSQ",R39="DNF",R39="DNS"),18*Classes!$A$10,R39+T39)</f>
        <v>2.0833333333333333E-3</v>
      </c>
      <c r="V39" s="3"/>
      <c r="W39" s="11"/>
      <c r="X39" s="8"/>
      <c r="Y39" s="6">
        <f>IF(OR(ISNUMBER(X39),ISBLANK(X39)),X39*Classes!$A$10,18*Classes!$A$10)</f>
        <v>0</v>
      </c>
      <c r="Z39" s="6">
        <f>IF(OR(ISBLANK(W39),W39="DSQ",W39="DNF",W39="DNS"),18*Classes!$A$10,W39+Y39)</f>
        <v>2.0833333333333333E-3</v>
      </c>
      <c r="AA39" s="3"/>
      <c r="AB39" s="11"/>
      <c r="AC39" s="8"/>
      <c r="AD39" s="6">
        <f>IF(OR(ISNUMBER(AC39),ISBLANK(AC39)),AC39*Classes!$A$10,18*Classes!$A$10)</f>
        <v>0</v>
      </c>
      <c r="AE39" s="6">
        <f>IF(OR(ISBLANK(AB39),AB39="DSQ",AB39="DNF",AB39="DNS"),18*Classes!$A$10,AB39+AD39)</f>
        <v>2.0833333333333333E-3</v>
      </c>
      <c r="AF39" s="3"/>
      <c r="AG39" s="22" t="str">
        <f t="shared" si="4"/>
        <v/>
      </c>
      <c r="AH39" s="1">
        <f t="shared" si="2"/>
        <v>2.0833333333333333E-3</v>
      </c>
    </row>
    <row r="40" spans="1:34" x14ac:dyDescent="0.3">
      <c r="A40">
        <v>41</v>
      </c>
      <c r="E40" t="e">
        <f t="shared" si="0"/>
        <v>#VALUE!</v>
      </c>
      <c r="F40" t="e">
        <f t="shared" si="1"/>
        <v>#VALUE!</v>
      </c>
      <c r="H40" s="9"/>
      <c r="J40" s="1">
        <f>IF(OR(ISNUMBER(I40),ISBLANK(I40)),I40*Classes!$A$10,18*Classes!$A$10)</f>
        <v>0</v>
      </c>
      <c r="K40" s="1">
        <f>IF(OR(ISBLANK(H40),H40="DSQ",H40="DNF",H40="DNS"),18*Classes!$A$10,H40+J40)</f>
        <v>2.0833333333333333E-3</v>
      </c>
      <c r="M40" s="9"/>
      <c r="O40" s="1">
        <f>IF(OR(ISNUMBER(N40),ISBLANK(N40)),N40*Classes!$A$10,18*Classes!$A$10)</f>
        <v>0</v>
      </c>
      <c r="P40" s="1">
        <f>IF(OR(ISBLANK(M40),M40="DSQ",M40="DNF",M40="DNS"),18*Classes!$A$10,M40+O40)</f>
        <v>2.0833333333333333E-3</v>
      </c>
      <c r="R40" s="9"/>
      <c r="T40" s="1">
        <f>IF(OR(ISNUMBER(S40),ISBLANK(S40)),S40*Classes!$A$10,18*Classes!$A$10)</f>
        <v>0</v>
      </c>
      <c r="U40" s="1">
        <f>IF(OR(ISBLANK(R40),R40="DSQ",R40="DNF",R40="DNS"),18*Classes!$A$10,R40+T40)</f>
        <v>2.0833333333333333E-3</v>
      </c>
      <c r="W40" s="9"/>
      <c r="Y40" s="1">
        <f>IF(OR(ISNUMBER(X40),ISBLANK(X40)),X40*Classes!$A$10,18*Classes!$A$10)</f>
        <v>0</v>
      </c>
      <c r="Z40" s="1">
        <f>IF(OR(ISBLANK(W40),W40="DSQ",W40="DNF",W40="DNS"),18*Classes!$A$10,W40+Y40)</f>
        <v>2.0833333333333333E-3</v>
      </c>
      <c r="AB40" s="9"/>
      <c r="AD40" s="1">
        <f>IF(OR(ISNUMBER(AC40),ISBLANK(AC40)),AC40*Classes!$A$10,18*Classes!$A$10)</f>
        <v>0</v>
      </c>
      <c r="AE40" s="1">
        <f>IF(OR(ISBLANK(AB40),AB40="DSQ",AB40="DNF",AB40="DNS"),18*Classes!$A$10,AB40+AD40)</f>
        <v>2.0833333333333333E-3</v>
      </c>
      <c r="AG40" s="14" t="str">
        <f t="shared" si="4"/>
        <v/>
      </c>
      <c r="AH40" s="1">
        <f t="shared" si="2"/>
        <v>2.0833333333333333E-3</v>
      </c>
    </row>
    <row r="41" spans="1:34" s="5" customFormat="1" x14ac:dyDescent="0.3">
      <c r="A41" s="5">
        <v>42</v>
      </c>
      <c r="B41" s="8"/>
      <c r="C41" s="8"/>
      <c r="D41" s="13"/>
      <c r="E41" s="5" t="e">
        <f t="shared" si="0"/>
        <v>#VALUE!</v>
      </c>
      <c r="F41" s="5" t="e">
        <f t="shared" si="1"/>
        <v>#VALUE!</v>
      </c>
      <c r="G41" s="3"/>
      <c r="H41" s="11"/>
      <c r="I41" s="8"/>
      <c r="J41" s="6">
        <f>IF(OR(ISNUMBER(I41),ISBLANK(I41)),I41*Classes!$A$10,18*Classes!$A$10)</f>
        <v>0</v>
      </c>
      <c r="K41" s="6">
        <f>IF(OR(ISBLANK(H41),H41="DSQ",H41="DNF",H41="DNS"),18*Classes!$A$10,H41+J41)</f>
        <v>2.0833333333333333E-3</v>
      </c>
      <c r="L41" s="3"/>
      <c r="M41" s="11"/>
      <c r="N41" s="8"/>
      <c r="O41" s="6">
        <f>IF(OR(ISNUMBER(N41),ISBLANK(N41)),N41*Classes!$A$10,18*Classes!$A$10)</f>
        <v>0</v>
      </c>
      <c r="P41" s="6">
        <f>IF(OR(ISBLANK(M41),M41="DSQ",M41="DNF",M41="DNS"),18*Classes!$A$10,M41+O41)</f>
        <v>2.0833333333333333E-3</v>
      </c>
      <c r="Q41" s="3"/>
      <c r="R41" s="11"/>
      <c r="S41" s="8"/>
      <c r="T41" s="6">
        <f>IF(OR(ISNUMBER(S41),ISBLANK(S41)),S41*Classes!$A$10,18*Classes!$A$10)</f>
        <v>0</v>
      </c>
      <c r="U41" s="6">
        <f>IF(OR(ISBLANK(R41),R41="DSQ",R41="DNF",R41="DNS"),18*Classes!$A$10,R41+T41)</f>
        <v>2.0833333333333333E-3</v>
      </c>
      <c r="V41" s="3"/>
      <c r="W41" s="11"/>
      <c r="X41" s="8"/>
      <c r="Y41" s="6">
        <f>IF(OR(ISNUMBER(X41),ISBLANK(X41)),X41*Classes!$A$10,18*Classes!$A$10)</f>
        <v>0</v>
      </c>
      <c r="Z41" s="6">
        <f>IF(OR(ISBLANK(W41),W41="DSQ",W41="DNF",W41="DNS"),18*Classes!$A$10,W41+Y41)</f>
        <v>2.0833333333333333E-3</v>
      </c>
      <c r="AA41" s="3"/>
      <c r="AB41" s="11"/>
      <c r="AC41" s="8"/>
      <c r="AD41" s="6">
        <f>IF(OR(ISNUMBER(AC41),ISBLANK(AC41)),AC41*Classes!$A$10,18*Classes!$A$10)</f>
        <v>0</v>
      </c>
      <c r="AE41" s="6">
        <f>IF(OR(ISBLANK(AB41),AB41="DSQ",AB41="DNF",AB41="DNS"),18*Classes!$A$10,AB41+AD41)</f>
        <v>2.0833333333333333E-3</v>
      </c>
      <c r="AF41" s="3"/>
      <c r="AG41" s="22" t="str">
        <f t="shared" si="4"/>
        <v/>
      </c>
      <c r="AH41" s="1">
        <f t="shared" si="2"/>
        <v>2.0833333333333333E-3</v>
      </c>
    </row>
    <row r="42" spans="1:34" x14ac:dyDescent="0.3">
      <c r="A42">
        <v>43</v>
      </c>
      <c r="E42" t="e">
        <f t="shared" si="0"/>
        <v>#VALUE!</v>
      </c>
      <c r="F42" t="e">
        <f t="shared" si="1"/>
        <v>#VALUE!</v>
      </c>
      <c r="H42" s="9"/>
      <c r="J42" s="1">
        <f>IF(OR(ISNUMBER(I42),ISBLANK(I42)),I42*Classes!$A$10,18*Classes!$A$10)</f>
        <v>0</v>
      </c>
      <c r="K42" s="1">
        <f>IF(OR(ISBLANK(H42),H42="DSQ",H42="DNF",H42="DNS"),18*Classes!$A$10,H42+J42)</f>
        <v>2.0833333333333333E-3</v>
      </c>
      <c r="M42" s="9"/>
      <c r="O42" s="1">
        <f>IF(OR(ISNUMBER(N42),ISBLANK(N42)),N42*Classes!$A$10,18*Classes!$A$10)</f>
        <v>0</v>
      </c>
      <c r="P42" s="1">
        <f>IF(OR(ISBLANK(M42),M42="DSQ",M42="DNF",M42="DNS"),18*Classes!$A$10,M42+O42)</f>
        <v>2.0833333333333333E-3</v>
      </c>
      <c r="R42" s="9"/>
      <c r="T42" s="1">
        <f>IF(OR(ISNUMBER(S42),ISBLANK(S42)),S42*Classes!$A$10,18*Classes!$A$10)</f>
        <v>0</v>
      </c>
      <c r="U42" s="1">
        <f>IF(OR(ISBLANK(R42),R42="DSQ",R42="DNF",R42="DNS"),18*Classes!$A$10,R42+T42)</f>
        <v>2.0833333333333333E-3</v>
      </c>
      <c r="W42" s="9"/>
      <c r="Y42" s="1">
        <f>IF(OR(ISNUMBER(X42),ISBLANK(X42)),X42*Classes!$A$10,18*Classes!$A$10)</f>
        <v>0</v>
      </c>
      <c r="Z42" s="1">
        <f>IF(OR(ISBLANK(W42),W42="DSQ",W42="DNF",W42="DNS"),18*Classes!$A$10,W42+Y42)</f>
        <v>2.0833333333333333E-3</v>
      </c>
      <c r="AB42" s="9"/>
      <c r="AD42" s="1">
        <f>IF(OR(ISNUMBER(AC42),ISBLANK(AC42)),AC42*Classes!$A$10,18*Classes!$A$10)</f>
        <v>0</v>
      </c>
      <c r="AE42" s="1">
        <f>IF(OR(ISBLANK(AB42),AB42="DSQ",AB42="DNF",AB42="DNS"),18*Classes!$A$10,AB42+AD42)</f>
        <v>2.0833333333333333E-3</v>
      </c>
      <c r="AG42" s="14" t="str">
        <f t="shared" si="4"/>
        <v/>
      </c>
      <c r="AH42" s="1">
        <f t="shared" si="2"/>
        <v>2.0833333333333333E-3</v>
      </c>
    </row>
    <row r="43" spans="1:34" s="5" customFormat="1" x14ac:dyDescent="0.3">
      <c r="A43" s="5">
        <v>44</v>
      </c>
      <c r="B43" s="8"/>
      <c r="C43" s="8"/>
      <c r="D43" s="13"/>
      <c r="E43" s="5" t="e">
        <f t="shared" si="0"/>
        <v>#VALUE!</v>
      </c>
      <c r="F43" s="5" t="e">
        <f t="shared" si="1"/>
        <v>#VALUE!</v>
      </c>
      <c r="G43" s="3"/>
      <c r="H43" s="11"/>
      <c r="I43" s="8"/>
      <c r="J43" s="6">
        <f>IF(OR(ISNUMBER(I43),ISBLANK(I43)),I43*Classes!$A$10,18*Classes!$A$10)</f>
        <v>0</v>
      </c>
      <c r="K43" s="6">
        <f>IF(OR(ISBLANK(H43),H43="DSQ",H43="DNF",H43="DNS"),18*Classes!$A$10,H43+J43)</f>
        <v>2.0833333333333333E-3</v>
      </c>
      <c r="L43" s="3"/>
      <c r="M43" s="11"/>
      <c r="N43" s="8"/>
      <c r="O43" s="6">
        <f>IF(OR(ISNUMBER(N43),ISBLANK(N43)),N43*Classes!$A$10,18*Classes!$A$10)</f>
        <v>0</v>
      </c>
      <c r="P43" s="6">
        <f>IF(OR(ISBLANK(M43),M43="DSQ",M43="DNF",M43="DNS"),18*Classes!$A$10,M43+O43)</f>
        <v>2.0833333333333333E-3</v>
      </c>
      <c r="Q43" s="3"/>
      <c r="R43" s="11"/>
      <c r="S43" s="8"/>
      <c r="T43" s="6">
        <f>IF(OR(ISNUMBER(S43),ISBLANK(S43)),S43*Classes!$A$10,18*Classes!$A$10)</f>
        <v>0</v>
      </c>
      <c r="U43" s="6">
        <f>IF(OR(ISBLANK(R43),R43="DSQ",R43="DNF",R43="DNS"),18*Classes!$A$10,R43+T43)</f>
        <v>2.0833333333333333E-3</v>
      </c>
      <c r="V43" s="3"/>
      <c r="W43" s="11"/>
      <c r="X43" s="8"/>
      <c r="Y43" s="6">
        <f>IF(OR(ISNUMBER(X43),ISBLANK(X43)),X43*Classes!$A$10,18*Classes!$A$10)</f>
        <v>0</v>
      </c>
      <c r="Z43" s="6">
        <f>IF(OR(ISBLANK(W43),W43="DSQ",W43="DNF",W43="DNS"),18*Classes!$A$10,W43+Y43)</f>
        <v>2.0833333333333333E-3</v>
      </c>
      <c r="AA43" s="3"/>
      <c r="AB43" s="11"/>
      <c r="AC43" s="8"/>
      <c r="AD43" s="6">
        <f>IF(OR(ISNUMBER(AC43),ISBLANK(AC43)),AC43*Classes!$A$10,18*Classes!$A$10)</f>
        <v>0</v>
      </c>
      <c r="AE43" s="6">
        <f>IF(OR(ISBLANK(AB43),AB43="DSQ",AB43="DNF",AB43="DNS"),18*Classes!$A$10,AB43+AD43)</f>
        <v>2.0833333333333333E-3</v>
      </c>
      <c r="AF43" s="3"/>
      <c r="AG43" s="22" t="str">
        <f t="shared" si="4"/>
        <v/>
      </c>
      <c r="AH43" s="1">
        <f t="shared" si="2"/>
        <v>2.0833333333333333E-3</v>
      </c>
    </row>
    <row r="44" spans="1:34" x14ac:dyDescent="0.3">
      <c r="A44">
        <v>45</v>
      </c>
      <c r="E44" t="e">
        <f t="shared" si="0"/>
        <v>#VALUE!</v>
      </c>
      <c r="F44" t="e">
        <f t="shared" si="1"/>
        <v>#VALUE!</v>
      </c>
      <c r="H44" s="9"/>
      <c r="J44" s="1">
        <f>IF(OR(ISNUMBER(I44),ISBLANK(I44)),I44*Classes!$A$10,18*Classes!$A$10)</f>
        <v>0</v>
      </c>
      <c r="K44" s="1">
        <f>IF(OR(ISBLANK(H44),H44="DSQ",H44="DNF",H44="DNS"),18*Classes!$A$10,H44+J44)</f>
        <v>2.0833333333333333E-3</v>
      </c>
      <c r="M44" s="9"/>
      <c r="O44" s="1">
        <f>IF(OR(ISNUMBER(N44),ISBLANK(N44)),N44*Classes!$A$10,18*Classes!$A$10)</f>
        <v>0</v>
      </c>
      <c r="P44" s="1">
        <f>IF(OR(ISBLANK(M44),M44="DSQ",M44="DNF",M44="DNS"),18*Classes!$A$10,M44+O44)</f>
        <v>2.0833333333333333E-3</v>
      </c>
      <c r="R44" s="9"/>
      <c r="T44" s="1">
        <f>IF(OR(ISNUMBER(S44),ISBLANK(S44)),S44*Classes!$A$10,18*Classes!$A$10)</f>
        <v>0</v>
      </c>
      <c r="U44" s="1">
        <f>IF(OR(ISBLANK(R44),R44="DSQ",R44="DNF",R44="DNS"),18*Classes!$A$10,R44+T44)</f>
        <v>2.0833333333333333E-3</v>
      </c>
      <c r="W44" s="9"/>
      <c r="Y44" s="1">
        <f>IF(OR(ISNUMBER(X44),ISBLANK(X44)),X44*Classes!$A$10,18*Classes!$A$10)</f>
        <v>0</v>
      </c>
      <c r="Z44" s="1">
        <f>IF(OR(ISBLANK(W44),W44="DSQ",W44="DNF",W44="DNS"),18*Classes!$A$10,W44+Y44)</f>
        <v>2.0833333333333333E-3</v>
      </c>
      <c r="AB44" s="9"/>
      <c r="AD44" s="1">
        <f>IF(OR(ISNUMBER(AC44),ISBLANK(AC44)),AC44*Classes!$A$10,18*Classes!$A$10)</f>
        <v>0</v>
      </c>
      <c r="AE44" s="1">
        <f>IF(OR(ISBLANK(AB44),AB44="DSQ",AB44="DNF",AB44="DNS"),18*Classes!$A$10,AB44+AD44)</f>
        <v>2.0833333333333333E-3</v>
      </c>
      <c r="AG44" s="14" t="str">
        <f t="shared" si="4"/>
        <v/>
      </c>
      <c r="AH44" s="1">
        <f t="shared" si="2"/>
        <v>2.0833333333333333E-3</v>
      </c>
    </row>
    <row r="45" spans="1:34" s="5" customFormat="1" x14ac:dyDescent="0.3">
      <c r="A45" s="5">
        <v>46</v>
      </c>
      <c r="B45" s="8"/>
      <c r="C45" s="8"/>
      <c r="D45" s="13"/>
      <c r="E45" s="5" t="e">
        <f t="shared" si="0"/>
        <v>#VALUE!</v>
      </c>
      <c r="F45" s="5" t="e">
        <f t="shared" si="1"/>
        <v>#VALUE!</v>
      </c>
      <c r="G45" s="3"/>
      <c r="H45" s="11"/>
      <c r="I45" s="8"/>
      <c r="J45" s="6">
        <f>IF(OR(ISNUMBER(I45),ISBLANK(I45)),I45*Classes!$A$10,18*Classes!$A$10)</f>
        <v>0</v>
      </c>
      <c r="K45" s="6">
        <f>IF(OR(ISBLANK(H45),H45="DSQ",H45="DNF",H45="DNS"),18*Classes!$A$10,H45+J45)</f>
        <v>2.0833333333333333E-3</v>
      </c>
      <c r="L45" s="3"/>
      <c r="M45" s="11"/>
      <c r="N45" s="8"/>
      <c r="O45" s="6">
        <f>IF(OR(ISNUMBER(N45),ISBLANK(N45)),N45*Classes!$A$10,18*Classes!$A$10)</f>
        <v>0</v>
      </c>
      <c r="P45" s="6">
        <f>IF(OR(ISBLANK(M45),M45="DSQ",M45="DNF",M45="DNS"),18*Classes!$A$10,M45+O45)</f>
        <v>2.0833333333333333E-3</v>
      </c>
      <c r="Q45" s="3"/>
      <c r="R45" s="11"/>
      <c r="S45" s="8"/>
      <c r="T45" s="6">
        <f>IF(OR(ISNUMBER(S45),ISBLANK(S45)),S45*Classes!$A$10,18*Classes!$A$10)</f>
        <v>0</v>
      </c>
      <c r="U45" s="6">
        <f>IF(OR(ISBLANK(R45),R45="DSQ",R45="DNF",R45="DNS"),18*Classes!$A$10,R45+T45)</f>
        <v>2.0833333333333333E-3</v>
      </c>
      <c r="V45" s="3"/>
      <c r="W45" s="11"/>
      <c r="X45" s="8"/>
      <c r="Y45" s="6">
        <f>IF(OR(ISNUMBER(X45),ISBLANK(X45)),X45*Classes!$A$10,18*Classes!$A$10)</f>
        <v>0</v>
      </c>
      <c r="Z45" s="6">
        <f>IF(OR(ISBLANK(W45),W45="DSQ",W45="DNF",W45="DNS"),18*Classes!$A$10,W45+Y45)</f>
        <v>2.0833333333333333E-3</v>
      </c>
      <c r="AA45" s="3"/>
      <c r="AB45" s="11"/>
      <c r="AC45" s="8"/>
      <c r="AD45" s="6">
        <f>IF(OR(ISNUMBER(AC45),ISBLANK(AC45)),AC45*Classes!$A$10,18*Classes!$A$10)</f>
        <v>0</v>
      </c>
      <c r="AE45" s="6">
        <f>IF(OR(ISBLANK(AB45),AB45="DSQ",AB45="DNF",AB45="DNS"),18*Classes!$A$10,AB45+AD45)</f>
        <v>2.0833333333333333E-3</v>
      </c>
      <c r="AF45" s="3"/>
      <c r="AG45" s="22" t="str">
        <f t="shared" si="4"/>
        <v/>
      </c>
      <c r="AH45" s="1">
        <f t="shared" si="2"/>
        <v>2.0833333333333333E-3</v>
      </c>
    </row>
    <row r="46" spans="1:34" x14ac:dyDescent="0.3">
      <c r="A46">
        <v>47</v>
      </c>
      <c r="E46" t="e">
        <f t="shared" si="0"/>
        <v>#VALUE!</v>
      </c>
      <c r="F46" t="e">
        <f t="shared" si="1"/>
        <v>#VALUE!</v>
      </c>
      <c r="H46" s="9"/>
      <c r="J46" s="1">
        <f>IF(OR(ISNUMBER(I46),ISBLANK(I46)),I46*Classes!$A$10,18*Classes!$A$10)</f>
        <v>0</v>
      </c>
      <c r="K46" s="1">
        <f>IF(OR(ISBLANK(H46),H46="DSQ",H46="DNF",H46="DNS"),18*Classes!$A$10,H46+J46)</f>
        <v>2.0833333333333333E-3</v>
      </c>
      <c r="M46" s="9"/>
      <c r="O46" s="1">
        <f>IF(OR(ISNUMBER(N46),ISBLANK(N46)),N46*Classes!$A$10,18*Classes!$A$10)</f>
        <v>0</v>
      </c>
      <c r="P46" s="1">
        <f>IF(OR(ISBLANK(M46),M46="DSQ",M46="DNF",M46="DNS"),18*Classes!$A$10,M46+O46)</f>
        <v>2.0833333333333333E-3</v>
      </c>
      <c r="R46" s="9"/>
      <c r="T46" s="1">
        <f>IF(OR(ISNUMBER(S46),ISBLANK(S46)),S46*Classes!$A$10,18*Classes!$A$10)</f>
        <v>0</v>
      </c>
      <c r="U46" s="1">
        <f>IF(OR(ISBLANK(R46),R46="DSQ",R46="DNF",R46="DNS"),18*Classes!$A$10,R46+T46)</f>
        <v>2.0833333333333333E-3</v>
      </c>
      <c r="W46" s="9"/>
      <c r="Y46" s="1">
        <f>IF(OR(ISNUMBER(X46),ISBLANK(X46)),X46*Classes!$A$10,18*Classes!$A$10)</f>
        <v>0</v>
      </c>
      <c r="Z46" s="1">
        <f>IF(OR(ISBLANK(W46),W46="DSQ",W46="DNF",W46="DNS"),18*Classes!$A$10,W46+Y46)</f>
        <v>2.0833333333333333E-3</v>
      </c>
      <c r="AB46" s="9"/>
      <c r="AD46" s="1">
        <f>IF(OR(ISNUMBER(AC46),ISBLANK(AC46)),AC46*Classes!$A$10,18*Classes!$A$10)</f>
        <v>0</v>
      </c>
      <c r="AE46" s="1">
        <f>IF(OR(ISBLANK(AB46),AB46="DSQ",AB46="DNF",AB46="DNS"),18*Classes!$A$10,AB46+AD46)</f>
        <v>2.0833333333333333E-3</v>
      </c>
      <c r="AG46" s="14" t="str">
        <f t="shared" si="4"/>
        <v/>
      </c>
      <c r="AH46" s="1">
        <f t="shared" si="2"/>
        <v>2.0833333333333333E-3</v>
      </c>
    </row>
    <row r="47" spans="1:34" s="5" customFormat="1" x14ac:dyDescent="0.3">
      <c r="A47" s="5">
        <v>48</v>
      </c>
      <c r="B47" s="8"/>
      <c r="C47" s="8"/>
      <c r="D47" s="13"/>
      <c r="E47" s="5" t="e">
        <f t="shared" si="0"/>
        <v>#VALUE!</v>
      </c>
      <c r="F47" s="5" t="e">
        <f t="shared" si="1"/>
        <v>#VALUE!</v>
      </c>
      <c r="G47" s="3"/>
      <c r="H47" s="11"/>
      <c r="I47" s="8"/>
      <c r="J47" s="6">
        <f>IF(OR(ISNUMBER(I47),ISBLANK(I47)),I47*Classes!$A$10,18*Classes!$A$10)</f>
        <v>0</v>
      </c>
      <c r="K47" s="6">
        <f>IF(OR(ISBLANK(H47),H47="DSQ",H47="DNF",H47="DNS"),18*Classes!$A$10,H47+J47)</f>
        <v>2.0833333333333333E-3</v>
      </c>
      <c r="L47" s="3"/>
      <c r="M47" s="11"/>
      <c r="N47" s="8"/>
      <c r="O47" s="6">
        <f>IF(OR(ISNUMBER(N47),ISBLANK(N47)),N47*Classes!$A$10,18*Classes!$A$10)</f>
        <v>0</v>
      </c>
      <c r="P47" s="6">
        <f>IF(OR(ISBLANK(M47),M47="DSQ",M47="DNF",M47="DNS"),18*Classes!$A$10,M47+O47)</f>
        <v>2.0833333333333333E-3</v>
      </c>
      <c r="Q47" s="3"/>
      <c r="R47" s="11"/>
      <c r="S47" s="8"/>
      <c r="T47" s="6">
        <f>IF(OR(ISNUMBER(S47),ISBLANK(S47)),S47*Classes!$A$10,18*Classes!$A$10)</f>
        <v>0</v>
      </c>
      <c r="U47" s="6">
        <f>IF(OR(ISBLANK(R47),R47="DSQ",R47="DNF",R47="DNS"),18*Classes!$A$10,R47+T47)</f>
        <v>2.0833333333333333E-3</v>
      </c>
      <c r="V47" s="3"/>
      <c r="W47" s="11"/>
      <c r="X47" s="8"/>
      <c r="Y47" s="6">
        <f>IF(OR(ISNUMBER(X47),ISBLANK(X47)),X47*Classes!$A$10,18*Classes!$A$10)</f>
        <v>0</v>
      </c>
      <c r="Z47" s="6">
        <f>IF(OR(ISBLANK(W47),W47="DSQ",W47="DNF",W47="DNS"),18*Classes!$A$10,W47+Y47)</f>
        <v>2.0833333333333333E-3</v>
      </c>
      <c r="AA47" s="3"/>
      <c r="AB47" s="11"/>
      <c r="AC47" s="8"/>
      <c r="AD47" s="6">
        <f>IF(OR(ISNUMBER(AC47),ISBLANK(AC47)),AC47*Classes!$A$10,18*Classes!$A$10)</f>
        <v>0</v>
      </c>
      <c r="AE47" s="6">
        <f>IF(OR(ISBLANK(AB47),AB47="DSQ",AB47="DNF",AB47="DNS"),18*Classes!$A$10,AB47+AD47)</f>
        <v>2.0833333333333333E-3</v>
      </c>
      <c r="AF47" s="3"/>
      <c r="AG47" s="22" t="str">
        <f t="shared" si="4"/>
        <v/>
      </c>
      <c r="AH47" s="1">
        <f t="shared" si="2"/>
        <v>2.0833333333333333E-3</v>
      </c>
    </row>
    <row r="48" spans="1:34" x14ac:dyDescent="0.3">
      <c r="A48">
        <v>49</v>
      </c>
      <c r="E48" t="e">
        <f t="shared" si="0"/>
        <v>#VALUE!</v>
      </c>
      <c r="F48" t="e">
        <f t="shared" si="1"/>
        <v>#VALUE!</v>
      </c>
      <c r="H48" s="9"/>
      <c r="J48" s="1">
        <f>IF(OR(ISNUMBER(I48),ISBLANK(I48)),I48*Classes!$A$10,18*Classes!$A$10)</f>
        <v>0</v>
      </c>
      <c r="K48" s="1">
        <f>IF(OR(ISBLANK(H48),H48="DSQ",H48="DNF",H48="DNS"),18*Classes!$A$10,H48+J48)</f>
        <v>2.0833333333333333E-3</v>
      </c>
      <c r="M48" s="9"/>
      <c r="O48" s="1">
        <f>IF(OR(ISNUMBER(N48),ISBLANK(N48)),N48*Classes!$A$10,18*Classes!$A$10)</f>
        <v>0</v>
      </c>
      <c r="P48" s="1">
        <f>IF(OR(ISBLANK(M48),M48="DSQ",M48="DNF",M48="DNS"),18*Classes!$A$10,M48+O48)</f>
        <v>2.0833333333333333E-3</v>
      </c>
      <c r="R48" s="9"/>
      <c r="T48" s="1">
        <f>IF(OR(ISNUMBER(S48),ISBLANK(S48)),S48*Classes!$A$10,18*Classes!$A$10)</f>
        <v>0</v>
      </c>
      <c r="U48" s="1">
        <f>IF(OR(ISBLANK(R48),R48="DSQ",R48="DNF",R48="DNS"),18*Classes!$A$10,R48+T48)</f>
        <v>2.0833333333333333E-3</v>
      </c>
      <c r="W48" s="9"/>
      <c r="Y48" s="1">
        <f>IF(OR(ISNUMBER(X48),ISBLANK(X48)),X48*Classes!$A$10,18*Classes!$A$10)</f>
        <v>0</v>
      </c>
      <c r="Z48" s="1">
        <f>IF(OR(ISBLANK(W48),W48="DSQ",W48="DNF",W48="DNS"),18*Classes!$A$10,W48+Y48)</f>
        <v>2.0833333333333333E-3</v>
      </c>
      <c r="AB48" s="9"/>
      <c r="AD48" s="1">
        <f>IF(OR(ISNUMBER(AC48),ISBLANK(AC48)),AC48*Classes!$A$10,18*Classes!$A$10)</f>
        <v>0</v>
      </c>
      <c r="AE48" s="1">
        <f>IF(OR(ISBLANK(AB48),AB48="DSQ",AB48="DNF",AB48="DNS"),18*Classes!$A$10,AB48+AD48)</f>
        <v>2.0833333333333333E-3</v>
      </c>
      <c r="AG48" s="14" t="str">
        <f t="shared" si="4"/>
        <v/>
      </c>
      <c r="AH48" s="1">
        <f t="shared" si="2"/>
        <v>2.0833333333333333E-3</v>
      </c>
    </row>
    <row r="49" spans="1:34" s="5" customFormat="1" x14ac:dyDescent="0.3">
      <c r="A49" s="5">
        <v>50</v>
      </c>
      <c r="B49" s="8"/>
      <c r="C49" s="8"/>
      <c r="D49" s="13"/>
      <c r="E49" s="5" t="e">
        <f t="shared" si="0"/>
        <v>#VALUE!</v>
      </c>
      <c r="F49" s="5" t="e">
        <f t="shared" si="1"/>
        <v>#VALUE!</v>
      </c>
      <c r="G49" s="3"/>
      <c r="H49" s="11"/>
      <c r="I49" s="8"/>
      <c r="J49" s="6">
        <f>IF(OR(ISNUMBER(I49),ISBLANK(I49)),I49*Classes!$A$10,18*Classes!$A$10)</f>
        <v>0</v>
      </c>
      <c r="K49" s="6">
        <f>IF(OR(ISBLANK(H49),H49="DSQ",H49="DNF",H49="DNS"),18*Classes!$A$10,H49+J49)</f>
        <v>2.0833333333333333E-3</v>
      </c>
      <c r="L49" s="3"/>
      <c r="M49" s="11"/>
      <c r="N49" s="8"/>
      <c r="O49" s="6">
        <f>IF(OR(ISNUMBER(N49),ISBLANK(N49)),N49*Classes!$A$10,18*Classes!$A$10)</f>
        <v>0</v>
      </c>
      <c r="P49" s="6">
        <f>IF(OR(ISBLANK(M49),M49="DSQ",M49="DNF",M49="DNS"),18*Classes!$A$10,M49+O49)</f>
        <v>2.0833333333333333E-3</v>
      </c>
      <c r="Q49" s="3"/>
      <c r="R49" s="11"/>
      <c r="S49" s="8"/>
      <c r="T49" s="6">
        <f>IF(OR(ISNUMBER(S49),ISBLANK(S49)),S49*Classes!$A$10,18*Classes!$A$10)</f>
        <v>0</v>
      </c>
      <c r="U49" s="6">
        <f>IF(OR(ISBLANK(R49),R49="DSQ",R49="DNF",R49="DNS"),18*Classes!$A$10,R49+T49)</f>
        <v>2.0833333333333333E-3</v>
      </c>
      <c r="V49" s="3"/>
      <c r="W49" s="11"/>
      <c r="X49" s="8"/>
      <c r="Y49" s="6">
        <f>IF(OR(ISNUMBER(X49),ISBLANK(X49)),X49*Classes!$A$10,18*Classes!$A$10)</f>
        <v>0</v>
      </c>
      <c r="Z49" s="6">
        <f>IF(OR(ISBLANK(W49),W49="DSQ",W49="DNF",W49="DNS"),18*Classes!$A$10,W49+Y49)</f>
        <v>2.0833333333333333E-3</v>
      </c>
      <c r="AA49" s="3"/>
      <c r="AB49" s="11"/>
      <c r="AC49" s="8"/>
      <c r="AD49" s="6">
        <f>IF(OR(ISNUMBER(AC49),ISBLANK(AC49)),AC49*Classes!$A$10,18*Classes!$A$10)</f>
        <v>0</v>
      </c>
      <c r="AE49" s="6">
        <f>IF(OR(ISBLANK(AB49),AB49="DSQ",AB49="DNF",AB49="DNS"),18*Classes!$A$10,AB49+AD49)</f>
        <v>2.0833333333333333E-3</v>
      </c>
      <c r="AF49" s="3"/>
      <c r="AG49" s="22" t="str">
        <f t="shared" si="4"/>
        <v/>
      </c>
      <c r="AH49" s="1">
        <f t="shared" si="2"/>
        <v>2.0833333333333333E-3</v>
      </c>
    </row>
    <row r="50" spans="1:34" x14ac:dyDescent="0.3">
      <c r="A50">
        <v>51</v>
      </c>
      <c r="E50" t="e">
        <f t="shared" si="0"/>
        <v>#VALUE!</v>
      </c>
      <c r="F50" t="e">
        <f t="shared" si="1"/>
        <v>#VALUE!</v>
      </c>
      <c r="H50" s="9"/>
      <c r="J50" s="1">
        <f>IF(OR(ISNUMBER(I50),ISBLANK(I50)),I50*Classes!$A$10,18*Classes!$A$10)</f>
        <v>0</v>
      </c>
      <c r="K50" s="1">
        <f>IF(OR(ISBLANK(H50),H50="DSQ",H50="DNF",H50="DNS"),18*Classes!$A$10,H50+J50)</f>
        <v>2.0833333333333333E-3</v>
      </c>
      <c r="M50" s="9"/>
      <c r="O50" s="1">
        <f>IF(OR(ISNUMBER(N50),ISBLANK(N50)),N50*Classes!$A$10,18*Classes!$A$10)</f>
        <v>0</v>
      </c>
      <c r="P50" s="1">
        <f>IF(OR(ISBLANK(M50),M50="DSQ",M50="DNF",M50="DNS"),18*Classes!$A$10,M50+O50)</f>
        <v>2.0833333333333333E-3</v>
      </c>
      <c r="R50" s="9"/>
      <c r="T50" s="1">
        <f>IF(OR(ISNUMBER(S50),ISBLANK(S50)),S50*Classes!$A$10,18*Classes!$A$10)</f>
        <v>0</v>
      </c>
      <c r="U50" s="1">
        <f>IF(OR(ISBLANK(R50),R50="DSQ",R50="DNF",R50="DNS"),18*Classes!$A$10,R50+T50)</f>
        <v>2.0833333333333333E-3</v>
      </c>
      <c r="W50" s="9"/>
      <c r="Y50" s="1">
        <f>IF(OR(ISNUMBER(X50),ISBLANK(X50)),X50*Classes!$A$10,18*Classes!$A$10)</f>
        <v>0</v>
      </c>
      <c r="Z50" s="1">
        <f>IF(OR(ISBLANK(W50),W50="DSQ",W50="DNF",W50="DNS"),18*Classes!$A$10,W50+Y50)</f>
        <v>2.0833333333333333E-3</v>
      </c>
      <c r="AB50" s="9"/>
      <c r="AD50" s="1">
        <f>IF(OR(ISNUMBER(AC50),ISBLANK(AC50)),AC50*Classes!$A$10,18*Classes!$A$10)</f>
        <v>0</v>
      </c>
      <c r="AE50" s="1">
        <f>IF(OR(ISBLANK(AB50),AB50="DSQ",AB50="DNF",AB50="DNS"),18*Classes!$A$10,AB50+AD50)</f>
        <v>2.0833333333333333E-3</v>
      </c>
      <c r="AG50" s="14" t="str">
        <f t="shared" si="4"/>
        <v/>
      </c>
      <c r="AH50" s="1">
        <f t="shared" si="2"/>
        <v>2.0833333333333333E-3</v>
      </c>
    </row>
    <row r="51" spans="1:34" s="5" customFormat="1" x14ac:dyDescent="0.3">
      <c r="A51" s="5">
        <v>52</v>
      </c>
      <c r="B51" s="8"/>
      <c r="C51" s="8"/>
      <c r="D51" s="13"/>
      <c r="E51" s="5" t="e">
        <f t="shared" si="0"/>
        <v>#VALUE!</v>
      </c>
      <c r="F51" s="5" t="e">
        <f t="shared" si="1"/>
        <v>#VALUE!</v>
      </c>
      <c r="G51" s="3"/>
      <c r="H51" s="11"/>
      <c r="I51" s="8"/>
      <c r="J51" s="6">
        <f>IF(OR(ISNUMBER(I51),ISBLANK(I51)),I51*Classes!$A$10,18*Classes!$A$10)</f>
        <v>0</v>
      </c>
      <c r="K51" s="6">
        <f>IF(OR(ISBLANK(H51),H51="DSQ",H51="DNF",H51="DNS"),18*Classes!$A$10,H51+J51)</f>
        <v>2.0833333333333333E-3</v>
      </c>
      <c r="L51" s="3"/>
      <c r="M51" s="11"/>
      <c r="N51" s="8"/>
      <c r="O51" s="6">
        <f>IF(OR(ISNUMBER(N51),ISBLANK(N51)),N51*Classes!$A$10,18*Classes!$A$10)</f>
        <v>0</v>
      </c>
      <c r="P51" s="6">
        <f>IF(OR(ISBLANK(M51),M51="DSQ",M51="DNF",M51="DNS"),18*Classes!$A$10,M51+O51)</f>
        <v>2.0833333333333333E-3</v>
      </c>
      <c r="Q51" s="3"/>
      <c r="R51" s="11"/>
      <c r="S51" s="8"/>
      <c r="T51" s="6">
        <f>IF(OR(ISNUMBER(S51),ISBLANK(S51)),S51*Classes!$A$10,18*Classes!$A$10)</f>
        <v>0</v>
      </c>
      <c r="U51" s="6">
        <f>IF(OR(ISBLANK(R51),R51="DSQ",R51="DNF",R51="DNS"),18*Classes!$A$10,R51+T51)</f>
        <v>2.0833333333333333E-3</v>
      </c>
      <c r="V51" s="3"/>
      <c r="W51" s="11"/>
      <c r="X51" s="8"/>
      <c r="Y51" s="6">
        <f>IF(OR(ISNUMBER(X51),ISBLANK(X51)),X51*Classes!$A$10,18*Classes!$A$10)</f>
        <v>0</v>
      </c>
      <c r="Z51" s="6">
        <f>IF(OR(ISBLANK(W51),W51="DSQ",W51="DNF",W51="DNS"),18*Classes!$A$10,W51+Y51)</f>
        <v>2.0833333333333333E-3</v>
      </c>
      <c r="AA51" s="3"/>
      <c r="AB51" s="11"/>
      <c r="AC51" s="8"/>
      <c r="AD51" s="6">
        <f>IF(OR(ISNUMBER(AC51),ISBLANK(AC51)),AC51*Classes!$A$10,18*Classes!$A$10)</f>
        <v>0</v>
      </c>
      <c r="AE51" s="6">
        <f>IF(OR(ISBLANK(AB51),AB51="DSQ",AB51="DNF",AB51="DNS"),18*Classes!$A$10,AB51+AD51)</f>
        <v>2.0833333333333333E-3</v>
      </c>
      <c r="AF51" s="3"/>
      <c r="AG51" s="22" t="str">
        <f t="shared" si="4"/>
        <v/>
      </c>
      <c r="AH51" s="1">
        <f t="shared" si="2"/>
        <v>2.0833333333333333E-3</v>
      </c>
    </row>
    <row r="54" spans="1:34" x14ac:dyDescent="0.3">
      <c r="B54" s="10" t="s">
        <v>76</v>
      </c>
    </row>
  </sheetData>
  <dataValidations count="1">
    <dataValidation allowBlank="1" showInputMessage="1" showErrorMessage="1" promptTitle="Não Mexer" prompt="NÂO MEXER" sqref="J2:K51 O2:P51 T2:U51 Y2:Z51 AD2:AE51" xr:uid="{83B72F23-11E7-4280-BC1C-53474AA3B78C}"/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CFAB0AB-DD5D-4F90-B92E-118343DD21A1}">
          <x14:formula1>
            <xm:f>Classes!$A$2:$A$7</xm:f>
          </x14:formula1>
          <xm:sqref>D2:D51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F685A-F7A9-4B6F-A510-DF936004AB61}">
  <sheetPr>
    <pageSetUpPr fitToPage="1"/>
  </sheetPr>
  <dimension ref="A1:AI52"/>
  <sheetViews>
    <sheetView zoomScale="62" workbookViewId="0">
      <pane ySplit="2" topLeftCell="A3" activePane="bottomLeft" state="frozen"/>
      <selection pane="bottomLeft" activeCell="B9" sqref="B9"/>
    </sheetView>
  </sheetViews>
  <sheetFormatPr defaultRowHeight="14.4" x14ac:dyDescent="0.3"/>
  <cols>
    <col min="1" max="1" width="16.21875" bestFit="1" customWidth="1"/>
    <col min="3" max="3" width="24.33203125" style="10" bestFit="1" customWidth="1"/>
    <col min="4" max="4" width="22.88671875" style="10" customWidth="1"/>
    <col min="5" max="5" width="26.21875" style="12" bestFit="1" customWidth="1"/>
    <col min="6" max="6" width="13.77734375" style="10" hidden="1" customWidth="1"/>
    <col min="7" max="7" width="16.21875" style="10" hidden="1" customWidth="1"/>
    <col min="8" max="8" width="3.109375" style="3" customWidth="1"/>
    <col min="9" max="9" width="11.33203125" style="10" customWidth="1"/>
    <col min="10" max="10" width="11.33203125" style="10" hidden="1" customWidth="1"/>
    <col min="11" max="11" width="11.33203125" customWidth="1"/>
    <col min="12" max="12" width="11.33203125" style="2" customWidth="1"/>
    <col min="13" max="13" width="3" style="3" customWidth="1"/>
    <col min="14" max="14" width="11.88671875" style="10" customWidth="1"/>
    <col min="15" max="15" width="11.88671875" style="10" hidden="1" customWidth="1"/>
    <col min="16" max="16" width="11.33203125" customWidth="1"/>
    <col min="17" max="17" width="11.44140625" style="2" bestFit="1" customWidth="1"/>
    <col min="18" max="18" width="3" style="3" customWidth="1"/>
    <col min="19" max="19" width="11.77734375" style="10" bestFit="1" customWidth="1"/>
    <col min="20" max="20" width="0" style="10" hidden="1" customWidth="1"/>
    <col min="21" max="21" width="11.33203125" customWidth="1"/>
    <col min="22" max="22" width="11.44140625" style="2" bestFit="1" customWidth="1"/>
    <col min="23" max="23" width="3" style="3" customWidth="1"/>
    <col min="24" max="24" width="11.77734375" style="10" bestFit="1" customWidth="1"/>
    <col min="25" max="25" width="6.33203125" style="10" hidden="1" customWidth="1"/>
    <col min="26" max="26" width="11.33203125" customWidth="1"/>
    <col min="27" max="27" width="11.44140625" style="2" bestFit="1" customWidth="1"/>
    <col min="28" max="28" width="3.109375" style="3" customWidth="1"/>
    <col min="29" max="29" width="11.77734375" style="10" bestFit="1" customWidth="1"/>
    <col min="30" max="30" width="0" style="10" hidden="1" customWidth="1"/>
    <col min="31" max="31" width="11.33203125" customWidth="1"/>
    <col min="32" max="32" width="11.44140625" bestFit="1" customWidth="1"/>
    <col min="33" max="33" width="3" style="3" customWidth="1"/>
    <col min="34" max="34" width="0.5546875" style="2" hidden="1" customWidth="1"/>
    <col min="35" max="35" width="13.5546875" customWidth="1"/>
  </cols>
  <sheetData>
    <row r="1" spans="1:35" ht="58.2" customHeight="1" x14ac:dyDescent="1.1000000000000001">
      <c r="A1" s="25" t="s">
        <v>98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1:35" s="21" customFormat="1" ht="28.8" x14ac:dyDescent="0.3">
      <c r="A2" s="18" t="s">
        <v>95</v>
      </c>
      <c r="B2" s="18" t="s">
        <v>8</v>
      </c>
      <c r="C2" s="18" t="s">
        <v>1</v>
      </c>
      <c r="D2" s="18" t="s">
        <v>9</v>
      </c>
      <c r="E2" s="19" t="s">
        <v>0</v>
      </c>
      <c r="F2" s="18" t="s">
        <v>0</v>
      </c>
      <c r="G2" s="18" t="s">
        <v>10</v>
      </c>
      <c r="H2" s="16"/>
      <c r="I2" s="19" t="s">
        <v>11</v>
      </c>
      <c r="J2" s="19" t="s">
        <v>26</v>
      </c>
      <c r="K2" s="19" t="s">
        <v>40</v>
      </c>
      <c r="L2" s="19" t="s">
        <v>34</v>
      </c>
      <c r="M2" s="17"/>
      <c r="N2" s="19" t="s">
        <v>12</v>
      </c>
      <c r="O2" s="19" t="s">
        <v>25</v>
      </c>
      <c r="P2" s="19" t="s">
        <v>41</v>
      </c>
      <c r="Q2" s="19" t="s">
        <v>33</v>
      </c>
      <c r="R2" s="17"/>
      <c r="S2" s="19" t="s">
        <v>13</v>
      </c>
      <c r="T2" s="19" t="s">
        <v>27</v>
      </c>
      <c r="U2" s="19" t="s">
        <v>42</v>
      </c>
      <c r="V2" s="19" t="s">
        <v>32</v>
      </c>
      <c r="W2" s="17"/>
      <c r="X2" s="19" t="s">
        <v>14</v>
      </c>
      <c r="Y2" s="19" t="s">
        <v>28</v>
      </c>
      <c r="Z2" s="19" t="s">
        <v>43</v>
      </c>
      <c r="AA2" s="19" t="s">
        <v>31</v>
      </c>
      <c r="AB2" s="17"/>
      <c r="AC2" s="19" t="s">
        <v>15</v>
      </c>
      <c r="AD2" s="19" t="s">
        <v>29</v>
      </c>
      <c r="AE2" s="19" t="s">
        <v>44</v>
      </c>
      <c r="AF2" s="19" t="s">
        <v>30</v>
      </c>
      <c r="AG2" s="4"/>
      <c r="AH2" s="19" t="s">
        <v>16</v>
      </c>
      <c r="AI2" s="19" t="s">
        <v>94</v>
      </c>
    </row>
    <row r="3" spans="1:35" x14ac:dyDescent="0.3">
      <c r="A3">
        <v>1</v>
      </c>
      <c r="B3" cm="1">
        <f t="array" ref="B3:AI7">_xlfn._xlws.SORT(_xlfn._xlws.FILTER(Geral!A2:AH51,Geral!D2:D51="Protótipos-Tração á Frente"),34,1)</f>
        <v>19</v>
      </c>
      <c r="C3" s="10" t="str">
        <v>JORGE ALMEIDA</v>
      </c>
      <c r="D3" s="10" t="str">
        <v>POLO</v>
      </c>
      <c r="E3" s="12" t="str">
        <v>Protótipos-Tração á Frente</v>
      </c>
      <c r="F3" s="10" t="str">
        <v>Protótipos</v>
      </c>
      <c r="G3" s="10" t="str">
        <v>Tração á Frente</v>
      </c>
      <c r="H3" s="3">
        <v>0</v>
      </c>
      <c r="I3" s="9">
        <v>5.0173611111111111E-4</v>
      </c>
      <c r="J3" s="7">
        <v>0</v>
      </c>
      <c r="K3" s="1">
        <v>0</v>
      </c>
      <c r="L3" s="14">
        <v>5.0173611111111111E-4</v>
      </c>
      <c r="M3" s="3">
        <v>0</v>
      </c>
      <c r="N3" s="9">
        <v>5.1018518518518513E-4</v>
      </c>
      <c r="O3" s="7">
        <v>1</v>
      </c>
      <c r="P3" s="1">
        <v>1.1574074074074075E-4</v>
      </c>
      <c r="Q3" s="14">
        <v>6.2592592592592582E-4</v>
      </c>
      <c r="R3" s="3">
        <v>0</v>
      </c>
      <c r="S3" s="9">
        <v>4.9166666666666662E-4</v>
      </c>
      <c r="T3" s="7">
        <v>0</v>
      </c>
      <c r="U3" s="1">
        <v>0</v>
      </c>
      <c r="V3" s="14">
        <v>4.9166666666666662E-4</v>
      </c>
      <c r="W3" s="3">
        <v>0</v>
      </c>
      <c r="X3" s="9">
        <v>4.8599537037037036E-4</v>
      </c>
      <c r="Y3" s="7">
        <v>0</v>
      </c>
      <c r="Z3" s="1">
        <v>0</v>
      </c>
      <c r="AA3" s="14">
        <v>4.8599537037037036E-4</v>
      </c>
      <c r="AB3" s="3">
        <v>0</v>
      </c>
      <c r="AC3" s="9" t="str">
        <v>DSQ</v>
      </c>
      <c r="AD3" s="7" t="str">
        <v>DSQ</v>
      </c>
      <c r="AE3" s="1">
        <v>2.0833333333333333E-3</v>
      </c>
      <c r="AF3" s="1">
        <v>2.0833333333333333E-3</v>
      </c>
      <c r="AG3" s="3">
        <v>0</v>
      </c>
      <c r="AH3" s="14">
        <v>4.1886574074074066E-3</v>
      </c>
      <c r="AI3" s="15">
        <v>4.8599537037037036E-4</v>
      </c>
    </row>
    <row r="4" spans="1:35" s="5" customFormat="1" ht="33" customHeight="1" x14ac:dyDescent="0.3">
      <c r="A4" s="5">
        <v>2</v>
      </c>
      <c r="B4" s="5">
        <v>12</v>
      </c>
      <c r="C4" s="8" t="str">
        <v>NELSON AGUIAR</v>
      </c>
      <c r="D4" s="8" t="str">
        <v>PEUGEOT</v>
      </c>
      <c r="E4" s="13" t="str">
        <v>Protótipos-Tração á Frente</v>
      </c>
      <c r="F4" s="8" t="str">
        <v>Protótipos</v>
      </c>
      <c r="G4" s="8" t="str">
        <v>Tração á Frente</v>
      </c>
      <c r="H4" s="3">
        <v>0</v>
      </c>
      <c r="I4" s="11">
        <v>5.2222222222222221E-4</v>
      </c>
      <c r="J4" s="8">
        <v>0</v>
      </c>
      <c r="K4" s="6">
        <v>0</v>
      </c>
      <c r="L4" s="15">
        <v>5.2222222222222221E-4</v>
      </c>
      <c r="M4" s="3">
        <v>0</v>
      </c>
      <c r="N4" s="11">
        <v>5.1087962962962957E-4</v>
      </c>
      <c r="O4" s="8">
        <v>1</v>
      </c>
      <c r="P4" s="6">
        <v>1.1574074074074075E-4</v>
      </c>
      <c r="Q4" s="15">
        <v>6.2662037037037027E-4</v>
      </c>
      <c r="R4" s="3">
        <v>0</v>
      </c>
      <c r="S4" s="11">
        <v>5.1967592592592593E-4</v>
      </c>
      <c r="T4" s="8">
        <v>0</v>
      </c>
      <c r="U4" s="6">
        <v>0</v>
      </c>
      <c r="V4" s="15">
        <v>5.1967592592592593E-4</v>
      </c>
      <c r="W4" s="3">
        <v>0</v>
      </c>
      <c r="X4" s="11">
        <v>5.0821759259259266E-4</v>
      </c>
      <c r="Y4" s="8">
        <v>0</v>
      </c>
      <c r="Z4" s="6">
        <v>0</v>
      </c>
      <c r="AA4" s="15">
        <v>5.0821759259259266E-4</v>
      </c>
      <c r="AB4" s="3">
        <v>0</v>
      </c>
      <c r="AC4" s="11" t="str">
        <v>DSQ</v>
      </c>
      <c r="AD4" s="8">
        <v>0</v>
      </c>
      <c r="AE4" s="6">
        <v>0</v>
      </c>
      <c r="AF4" s="6">
        <v>2.0833333333333333E-3</v>
      </c>
      <c r="AG4" s="3">
        <v>0</v>
      </c>
      <c r="AH4" s="15">
        <v>4.2600694444444448E-3</v>
      </c>
      <c r="AI4" s="14">
        <v>5.0821759259259266E-4</v>
      </c>
    </row>
    <row r="5" spans="1:35" ht="31.8" customHeight="1" x14ac:dyDescent="0.3">
      <c r="A5">
        <v>3</v>
      </c>
      <c r="B5">
        <v>22</v>
      </c>
      <c r="C5" s="10" t="str">
        <v>ANTÓNIO ALEXANDRE</v>
      </c>
      <c r="D5" s="10" t="str">
        <v>MINI</v>
      </c>
      <c r="E5" s="12" t="str">
        <v>Protótipos-Tração á Frente</v>
      </c>
      <c r="F5" s="10" t="str">
        <v>Protótipos</v>
      </c>
      <c r="G5" s="10" t="str">
        <v>Tração á Frente</v>
      </c>
      <c r="H5" s="3">
        <v>0</v>
      </c>
      <c r="I5" s="9" t="str">
        <v>DSQ</v>
      </c>
      <c r="J5" s="9" t="str">
        <v>DSQ</v>
      </c>
      <c r="K5" s="1">
        <v>2.0833333333333333E-3</v>
      </c>
      <c r="L5" s="14">
        <v>2.0833333333333333E-3</v>
      </c>
      <c r="M5" s="3">
        <v>0</v>
      </c>
      <c r="N5" s="9">
        <v>5.2638888888888885E-4</v>
      </c>
      <c r="O5" s="9">
        <v>0</v>
      </c>
      <c r="P5" s="1">
        <v>0</v>
      </c>
      <c r="Q5" s="14">
        <v>5.2638888888888885E-4</v>
      </c>
      <c r="R5" s="3">
        <v>0</v>
      </c>
      <c r="S5" s="9">
        <v>5.2037037037037037E-4</v>
      </c>
      <c r="T5" s="9">
        <v>0</v>
      </c>
      <c r="U5" s="1">
        <v>0</v>
      </c>
      <c r="V5" s="14">
        <v>5.2037037037037037E-4</v>
      </c>
      <c r="W5" s="3">
        <v>0</v>
      </c>
      <c r="X5" s="9">
        <v>5.1342592592592586E-4</v>
      </c>
      <c r="Y5" s="9">
        <v>0</v>
      </c>
      <c r="Z5" s="1">
        <v>0</v>
      </c>
      <c r="AA5" s="14">
        <v>5.1342592592592586E-4</v>
      </c>
      <c r="AB5" s="3">
        <v>0</v>
      </c>
      <c r="AC5" s="9" t="str">
        <v>DSQ</v>
      </c>
      <c r="AD5" s="9" t="str">
        <v>DSQ</v>
      </c>
      <c r="AE5" s="1">
        <v>2.0833333333333333E-3</v>
      </c>
      <c r="AF5" s="1">
        <v>2.0833333333333333E-3</v>
      </c>
      <c r="AG5" s="3">
        <v>0</v>
      </c>
      <c r="AH5" s="14">
        <v>5.726851851851851E-3</v>
      </c>
      <c r="AI5" s="15">
        <v>5.1342592592592586E-4</v>
      </c>
    </row>
    <row r="6" spans="1:35" s="5" customFormat="1" ht="46.2" customHeight="1" x14ac:dyDescent="0.3">
      <c r="A6" s="5">
        <v>4</v>
      </c>
      <c r="B6" s="5">
        <v>8</v>
      </c>
      <c r="C6" s="8" t="str">
        <v>ALEXANDRE TOMÁS</v>
      </c>
      <c r="D6" s="8" t="str">
        <v>POLO</v>
      </c>
      <c r="E6" s="13" t="str">
        <v>Protótipos-Tração á Frente</v>
      </c>
      <c r="F6" s="8" t="str">
        <v>Protótipos</v>
      </c>
      <c r="G6" s="8" t="str">
        <v>Tração á Frente</v>
      </c>
      <c r="H6" s="3">
        <v>0</v>
      </c>
      <c r="I6" s="11">
        <v>5.3657407407407408E-4</v>
      </c>
      <c r="J6" s="8">
        <v>0</v>
      </c>
      <c r="K6" s="6">
        <v>0</v>
      </c>
      <c r="L6" s="15">
        <v>5.3657407407407408E-4</v>
      </c>
      <c r="M6" s="3">
        <v>0</v>
      </c>
      <c r="N6" s="11">
        <v>5.2060185185185185E-4</v>
      </c>
      <c r="O6" s="8">
        <v>0</v>
      </c>
      <c r="P6" s="6">
        <v>0</v>
      </c>
      <c r="Q6" s="15">
        <v>5.2060185185185185E-4</v>
      </c>
      <c r="R6" s="3">
        <v>0</v>
      </c>
      <c r="S6" s="11">
        <v>5.2696759259259255E-4</v>
      </c>
      <c r="T6" s="8">
        <v>0</v>
      </c>
      <c r="U6" s="6">
        <v>0</v>
      </c>
      <c r="V6" s="15">
        <v>5.2696759259259255E-4</v>
      </c>
      <c r="W6" s="3">
        <v>0</v>
      </c>
      <c r="X6" s="11">
        <v>5.2268518518518517E-4</v>
      </c>
      <c r="Y6" s="8">
        <v>0</v>
      </c>
      <c r="Z6" s="6">
        <v>0</v>
      </c>
      <c r="AA6" s="15">
        <v>5.2268518518518517E-4</v>
      </c>
      <c r="AB6" s="3">
        <v>0</v>
      </c>
      <c r="AC6" s="11">
        <v>5.1909722222222223E-4</v>
      </c>
      <c r="AD6" s="8">
        <v>0</v>
      </c>
      <c r="AE6" s="6">
        <v>0</v>
      </c>
      <c r="AF6" s="6">
        <v>5.1909722222222223E-4</v>
      </c>
      <c r="AG6" s="3">
        <v>0</v>
      </c>
      <c r="AH6" s="15">
        <v>2.6259259259259256E-3</v>
      </c>
      <c r="AI6" s="14">
        <v>5.1909722222222223E-4</v>
      </c>
    </row>
    <row r="7" spans="1:35" ht="47.4" customHeight="1" x14ac:dyDescent="0.3">
      <c r="A7">
        <v>5</v>
      </c>
      <c r="B7">
        <v>3</v>
      </c>
      <c r="C7" s="10" t="str">
        <v>FILIPE AGUIAR</v>
      </c>
      <c r="D7" s="10" t="str">
        <v>PEUGEOT 205</v>
      </c>
      <c r="E7" s="12" t="str">
        <v>Protótipos-Tração á Frente</v>
      </c>
      <c r="F7" s="10" t="str">
        <v>Protótipos</v>
      </c>
      <c r="G7" s="10" t="str">
        <v>Tração á Frente</v>
      </c>
      <c r="H7" s="3">
        <v>0</v>
      </c>
      <c r="I7" s="9">
        <v>5.141203703703703E-4</v>
      </c>
      <c r="J7" s="10">
        <v>2</v>
      </c>
      <c r="K7" s="1">
        <v>2.3148148148148149E-4</v>
      </c>
      <c r="L7" s="14">
        <v>7.4560185185185179E-4</v>
      </c>
      <c r="M7" s="3">
        <v>0</v>
      </c>
      <c r="N7" s="9">
        <v>5.3715277777777778E-4</v>
      </c>
      <c r="O7" s="10">
        <v>0</v>
      </c>
      <c r="P7" s="1">
        <v>0</v>
      </c>
      <c r="Q7" s="14">
        <v>5.3715277777777778E-4</v>
      </c>
      <c r="R7" s="3">
        <v>0</v>
      </c>
      <c r="S7" s="9">
        <v>5.2604166666666663E-4</v>
      </c>
      <c r="T7" s="10">
        <v>0</v>
      </c>
      <c r="U7" s="1">
        <v>0</v>
      </c>
      <c r="V7" s="14">
        <v>5.2604166666666663E-4</v>
      </c>
      <c r="W7" s="3">
        <v>0</v>
      </c>
      <c r="X7" s="9">
        <v>5.4398148148148144E-4</v>
      </c>
      <c r="Y7" s="10">
        <v>0</v>
      </c>
      <c r="Z7" s="1">
        <v>0</v>
      </c>
      <c r="AA7" s="14">
        <v>5.4398148148148144E-4</v>
      </c>
      <c r="AB7" s="3">
        <v>0</v>
      </c>
      <c r="AC7" s="9" t="str">
        <v>DSQ</v>
      </c>
      <c r="AD7" s="10" t="str">
        <v>DSQ</v>
      </c>
      <c r="AE7" s="1">
        <v>2.0833333333333333E-3</v>
      </c>
      <c r="AF7" s="1">
        <v>2.0833333333333333E-3</v>
      </c>
      <c r="AG7" s="3">
        <v>0</v>
      </c>
      <c r="AH7" s="14">
        <v>4.4361111111111112E-3</v>
      </c>
      <c r="AI7" s="14">
        <v>5.2604166666666663E-4</v>
      </c>
    </row>
    <row r="8" spans="1:35" s="5" customFormat="1" ht="41.4" customHeight="1" x14ac:dyDescent="0.3">
      <c r="A8" s="5">
        <v>6</v>
      </c>
      <c r="C8" s="8"/>
      <c r="D8" s="8"/>
      <c r="E8" s="13"/>
      <c r="F8" s="8"/>
      <c r="G8" s="8"/>
      <c r="H8" s="3"/>
      <c r="I8" s="11"/>
      <c r="J8" s="8"/>
      <c r="K8" s="6"/>
      <c r="L8" s="15"/>
      <c r="M8" s="3"/>
      <c r="N8" s="11"/>
      <c r="O8" s="8"/>
      <c r="P8" s="6"/>
      <c r="Q8" s="15"/>
      <c r="R8" s="3"/>
      <c r="S8" s="11"/>
      <c r="T8" s="8"/>
      <c r="U8" s="6"/>
      <c r="V8" s="15"/>
      <c r="W8" s="3"/>
      <c r="X8" s="11"/>
      <c r="Y8" s="8"/>
      <c r="Z8" s="6"/>
      <c r="AA8" s="15"/>
      <c r="AB8" s="3"/>
      <c r="AC8" s="11"/>
      <c r="AD8" s="8"/>
      <c r="AE8" s="6"/>
      <c r="AF8" s="6"/>
      <c r="AG8" s="3"/>
      <c r="AH8" s="15"/>
    </row>
    <row r="9" spans="1:35" ht="40.200000000000003" customHeight="1" x14ac:dyDescent="0.3">
      <c r="A9">
        <v>7</v>
      </c>
      <c r="I9" s="9"/>
      <c r="K9" s="1"/>
      <c r="L9" s="14"/>
      <c r="N9" s="9"/>
      <c r="P9" s="1"/>
      <c r="Q9" s="14"/>
      <c r="S9" s="9"/>
      <c r="U9" s="1"/>
      <c r="V9" s="14"/>
      <c r="X9" s="9"/>
      <c r="Z9" s="1"/>
      <c r="AA9" s="14"/>
      <c r="AC9" s="9"/>
      <c r="AE9" s="1"/>
      <c r="AF9" s="1"/>
      <c r="AH9" s="14"/>
    </row>
    <row r="10" spans="1:35" s="5" customFormat="1" ht="41.4" customHeight="1" x14ac:dyDescent="0.3">
      <c r="A10" s="5">
        <v>8</v>
      </c>
      <c r="C10" s="8"/>
      <c r="D10" s="8"/>
      <c r="E10" s="13"/>
      <c r="F10" s="8"/>
      <c r="G10" s="8"/>
      <c r="H10" s="3"/>
      <c r="I10" s="11"/>
      <c r="J10" s="8"/>
      <c r="K10" s="6"/>
      <c r="L10" s="15"/>
      <c r="M10" s="3"/>
      <c r="N10" s="11"/>
      <c r="O10" s="8"/>
      <c r="P10" s="6"/>
      <c r="Q10" s="15"/>
      <c r="R10" s="3"/>
      <c r="S10" s="11"/>
      <c r="T10" s="8"/>
      <c r="U10" s="6"/>
      <c r="V10" s="15"/>
      <c r="W10" s="3"/>
      <c r="X10" s="11"/>
      <c r="Y10" s="8"/>
      <c r="Z10" s="6"/>
      <c r="AA10" s="15"/>
      <c r="AB10" s="3"/>
      <c r="AC10" s="11"/>
      <c r="AD10" s="8"/>
      <c r="AE10" s="6"/>
      <c r="AF10" s="6"/>
      <c r="AG10" s="3"/>
      <c r="AH10" s="15"/>
    </row>
    <row r="11" spans="1:35" ht="44.4" customHeight="1" x14ac:dyDescent="0.3">
      <c r="A11">
        <v>9</v>
      </c>
      <c r="I11" s="9"/>
      <c r="K11" s="1"/>
      <c r="L11" s="14"/>
      <c r="N11" s="9"/>
      <c r="P11" s="1"/>
      <c r="Q11" s="14"/>
      <c r="S11" s="9"/>
      <c r="U11" s="1"/>
      <c r="V11" s="14"/>
      <c r="X11" s="9"/>
      <c r="Z11" s="1"/>
      <c r="AA11" s="14"/>
      <c r="AC11" s="9"/>
      <c r="AE11" s="1"/>
      <c r="AF11" s="1"/>
      <c r="AH11" s="14"/>
    </row>
    <row r="12" spans="1:35" s="5" customFormat="1" x14ac:dyDescent="0.3">
      <c r="A12" s="5">
        <v>10</v>
      </c>
      <c r="C12" s="8"/>
      <c r="D12" s="8"/>
      <c r="E12" s="13"/>
      <c r="F12" s="8"/>
      <c r="G12" s="8"/>
      <c r="H12" s="3"/>
      <c r="I12" s="11"/>
      <c r="J12" s="8"/>
      <c r="K12" s="6"/>
      <c r="L12" s="15"/>
      <c r="M12" s="3"/>
      <c r="N12" s="11"/>
      <c r="O12" s="8"/>
      <c r="P12" s="6"/>
      <c r="Q12" s="15"/>
      <c r="R12" s="3"/>
      <c r="S12" s="11"/>
      <c r="T12" s="8"/>
      <c r="U12" s="6"/>
      <c r="V12" s="15"/>
      <c r="W12" s="3"/>
      <c r="X12" s="11"/>
      <c r="Y12" s="8"/>
      <c r="Z12" s="6"/>
      <c r="AA12" s="15"/>
      <c r="AB12" s="3"/>
      <c r="AC12" s="11"/>
      <c r="AD12" s="8"/>
      <c r="AE12" s="6"/>
      <c r="AF12" s="6"/>
      <c r="AG12" s="3"/>
      <c r="AH12" s="15"/>
    </row>
    <row r="13" spans="1:35" x14ac:dyDescent="0.3">
      <c r="A13">
        <v>11</v>
      </c>
      <c r="I13" s="9"/>
      <c r="K13" s="1"/>
      <c r="L13" s="14"/>
      <c r="N13" s="9"/>
      <c r="P13" s="1"/>
      <c r="Q13" s="14"/>
      <c r="S13" s="9"/>
      <c r="U13" s="1"/>
      <c r="V13" s="14"/>
      <c r="X13" s="9"/>
      <c r="Z13" s="1"/>
      <c r="AA13" s="14"/>
      <c r="AC13" s="9"/>
      <c r="AE13" s="1"/>
      <c r="AF13" s="1"/>
      <c r="AH13" s="14"/>
    </row>
    <row r="14" spans="1:35" s="5" customFormat="1" x14ac:dyDescent="0.3">
      <c r="A14" s="5">
        <v>12</v>
      </c>
      <c r="C14" s="8"/>
      <c r="D14" s="8"/>
      <c r="E14" s="13"/>
      <c r="F14" s="8"/>
      <c r="G14" s="8"/>
      <c r="H14" s="3"/>
      <c r="I14" s="11"/>
      <c r="J14" s="8"/>
      <c r="K14" s="6"/>
      <c r="L14" s="15"/>
      <c r="M14" s="3"/>
      <c r="N14" s="11"/>
      <c r="O14" s="8"/>
      <c r="P14" s="6"/>
      <c r="Q14" s="15"/>
      <c r="R14" s="3"/>
      <c r="S14" s="11"/>
      <c r="T14" s="8"/>
      <c r="U14" s="6"/>
      <c r="V14" s="15"/>
      <c r="W14" s="3"/>
      <c r="X14" s="11"/>
      <c r="Y14" s="8"/>
      <c r="Z14" s="6"/>
      <c r="AA14" s="15"/>
      <c r="AB14" s="3"/>
      <c r="AC14" s="11"/>
      <c r="AD14" s="8"/>
      <c r="AE14" s="6"/>
      <c r="AF14" s="6"/>
      <c r="AG14" s="3"/>
      <c r="AH14" s="15"/>
    </row>
    <row r="15" spans="1:35" x14ac:dyDescent="0.3">
      <c r="A15">
        <v>13</v>
      </c>
      <c r="I15" s="9"/>
      <c r="K15" s="1"/>
      <c r="L15" s="14"/>
      <c r="N15" s="9"/>
      <c r="P15" s="1"/>
      <c r="Q15" s="14"/>
      <c r="S15" s="9"/>
      <c r="U15" s="1"/>
      <c r="V15" s="14"/>
      <c r="X15" s="9"/>
      <c r="Z15" s="1"/>
      <c r="AA15" s="14"/>
      <c r="AC15" s="9"/>
      <c r="AE15" s="1"/>
      <c r="AF15" s="1"/>
      <c r="AH15" s="14"/>
    </row>
    <row r="16" spans="1:35" s="5" customFormat="1" x14ac:dyDescent="0.3">
      <c r="A16" s="5">
        <v>14</v>
      </c>
      <c r="C16" s="8"/>
      <c r="D16" s="8"/>
      <c r="E16" s="13"/>
      <c r="F16" s="8"/>
      <c r="G16" s="8"/>
      <c r="H16" s="3"/>
      <c r="I16" s="11"/>
      <c r="J16" s="8"/>
      <c r="K16" s="6"/>
      <c r="L16" s="15"/>
      <c r="M16" s="3"/>
      <c r="N16" s="11"/>
      <c r="O16" s="8"/>
      <c r="P16" s="6"/>
      <c r="Q16" s="15"/>
      <c r="R16" s="3"/>
      <c r="S16" s="11"/>
      <c r="T16" s="8"/>
      <c r="U16" s="6"/>
      <c r="V16" s="15"/>
      <c r="W16" s="3"/>
      <c r="X16" s="11"/>
      <c r="Y16" s="8"/>
      <c r="Z16" s="6"/>
      <c r="AA16" s="15"/>
      <c r="AB16" s="3"/>
      <c r="AC16" s="11"/>
      <c r="AD16" s="8"/>
      <c r="AE16" s="6"/>
      <c r="AF16" s="6"/>
      <c r="AG16" s="3"/>
      <c r="AH16" s="15"/>
    </row>
    <row r="17" spans="1:34" x14ac:dyDescent="0.3">
      <c r="A17">
        <v>15</v>
      </c>
      <c r="I17" s="9"/>
      <c r="K17" s="1"/>
      <c r="L17" s="14"/>
      <c r="N17" s="9"/>
      <c r="P17" s="1"/>
      <c r="Q17" s="14"/>
      <c r="S17" s="9"/>
      <c r="U17" s="1"/>
      <c r="V17" s="14"/>
      <c r="X17" s="9"/>
      <c r="Z17" s="1"/>
      <c r="AA17" s="14"/>
      <c r="AC17" s="9"/>
      <c r="AE17" s="1"/>
      <c r="AF17" s="1"/>
      <c r="AH17" s="14"/>
    </row>
    <row r="18" spans="1:34" s="5" customFormat="1" x14ac:dyDescent="0.3">
      <c r="A18" s="5">
        <v>16</v>
      </c>
      <c r="C18" s="8"/>
      <c r="D18" s="8"/>
      <c r="E18" s="13"/>
      <c r="F18" s="8"/>
      <c r="G18" s="8"/>
      <c r="H18" s="3"/>
      <c r="I18" s="11"/>
      <c r="J18" s="8"/>
      <c r="K18" s="6"/>
      <c r="L18" s="15"/>
      <c r="M18" s="3"/>
      <c r="N18" s="11"/>
      <c r="O18" s="8"/>
      <c r="P18" s="6"/>
      <c r="Q18" s="15"/>
      <c r="R18" s="3"/>
      <c r="S18" s="11"/>
      <c r="T18" s="8"/>
      <c r="U18" s="6"/>
      <c r="V18" s="15"/>
      <c r="W18" s="3"/>
      <c r="X18" s="11"/>
      <c r="Y18" s="8"/>
      <c r="Z18" s="6"/>
      <c r="AA18" s="15"/>
      <c r="AB18" s="3"/>
      <c r="AC18" s="11"/>
      <c r="AD18" s="8"/>
      <c r="AE18" s="6"/>
      <c r="AF18" s="6"/>
      <c r="AG18" s="3"/>
      <c r="AH18" s="15"/>
    </row>
    <row r="19" spans="1:34" x14ac:dyDescent="0.3">
      <c r="A19">
        <v>17</v>
      </c>
      <c r="I19" s="9"/>
      <c r="K19" s="1"/>
      <c r="L19" s="14"/>
      <c r="N19" s="9"/>
      <c r="P19" s="1"/>
      <c r="Q19" s="14"/>
      <c r="S19" s="9"/>
      <c r="U19" s="1"/>
      <c r="V19" s="14"/>
      <c r="X19" s="9"/>
      <c r="Z19" s="1"/>
      <c r="AA19" s="14"/>
      <c r="AC19" s="9"/>
      <c r="AE19" s="1"/>
      <c r="AF19" s="1"/>
      <c r="AH19" s="14"/>
    </row>
    <row r="20" spans="1:34" s="5" customFormat="1" x14ac:dyDescent="0.3">
      <c r="A20" s="5">
        <v>18</v>
      </c>
      <c r="C20" s="8"/>
      <c r="D20" s="8"/>
      <c r="E20" s="13"/>
      <c r="F20" s="8"/>
      <c r="G20" s="8"/>
      <c r="H20" s="3"/>
      <c r="I20" s="11"/>
      <c r="J20" s="8"/>
      <c r="K20" s="6"/>
      <c r="L20" s="15"/>
      <c r="M20" s="3"/>
      <c r="N20" s="11"/>
      <c r="O20" s="8"/>
      <c r="P20" s="6"/>
      <c r="Q20" s="15"/>
      <c r="R20" s="3"/>
      <c r="S20" s="11"/>
      <c r="T20" s="8"/>
      <c r="U20" s="6"/>
      <c r="V20" s="15"/>
      <c r="W20" s="3"/>
      <c r="X20" s="11"/>
      <c r="Y20" s="8"/>
      <c r="Z20" s="6"/>
      <c r="AA20" s="15"/>
      <c r="AB20" s="3"/>
      <c r="AC20" s="11"/>
      <c r="AD20" s="8"/>
      <c r="AE20" s="6"/>
      <c r="AF20" s="6"/>
      <c r="AG20" s="3"/>
      <c r="AH20" s="15"/>
    </row>
    <row r="21" spans="1:34" x14ac:dyDescent="0.3">
      <c r="A21">
        <v>19</v>
      </c>
      <c r="I21" s="9"/>
      <c r="K21" s="1"/>
      <c r="L21" s="14"/>
      <c r="N21" s="9"/>
      <c r="P21" s="1"/>
      <c r="Q21" s="14"/>
      <c r="S21" s="9"/>
      <c r="U21" s="1"/>
      <c r="V21" s="14"/>
      <c r="X21" s="9"/>
      <c r="Z21" s="1"/>
      <c r="AA21" s="14"/>
      <c r="AC21" s="9"/>
      <c r="AE21" s="1"/>
      <c r="AF21" s="1"/>
      <c r="AH21" s="14"/>
    </row>
    <row r="22" spans="1:34" s="5" customFormat="1" x14ac:dyDescent="0.3">
      <c r="A22" s="5">
        <v>20</v>
      </c>
      <c r="C22" s="8"/>
      <c r="D22" s="8"/>
      <c r="E22" s="13"/>
      <c r="F22" s="8"/>
      <c r="G22" s="8"/>
      <c r="H22" s="3"/>
      <c r="I22" s="11"/>
      <c r="J22" s="8"/>
      <c r="K22" s="6"/>
      <c r="L22" s="15"/>
      <c r="M22" s="3"/>
      <c r="N22" s="11"/>
      <c r="O22" s="8"/>
      <c r="P22" s="6"/>
      <c r="Q22" s="15"/>
      <c r="R22" s="3"/>
      <c r="S22" s="11"/>
      <c r="T22" s="8"/>
      <c r="U22" s="6"/>
      <c r="V22" s="15"/>
      <c r="W22" s="3"/>
      <c r="X22" s="11"/>
      <c r="Y22" s="8"/>
      <c r="Z22" s="6"/>
      <c r="AA22" s="15"/>
      <c r="AB22" s="3"/>
      <c r="AC22" s="11"/>
      <c r="AD22" s="8"/>
      <c r="AE22" s="6"/>
      <c r="AF22" s="6"/>
      <c r="AG22" s="3"/>
      <c r="AH22" s="15"/>
    </row>
    <row r="23" spans="1:34" x14ac:dyDescent="0.3">
      <c r="A23">
        <v>21</v>
      </c>
      <c r="I23" s="9"/>
      <c r="K23" s="1"/>
      <c r="L23" s="14"/>
      <c r="N23" s="9"/>
      <c r="P23" s="1"/>
      <c r="Q23" s="14"/>
      <c r="S23" s="9"/>
      <c r="U23" s="1"/>
      <c r="V23" s="14"/>
      <c r="X23" s="9"/>
      <c r="Z23" s="1"/>
      <c r="AA23" s="14"/>
      <c r="AC23" s="9"/>
      <c r="AE23" s="1"/>
      <c r="AF23" s="1"/>
      <c r="AH23" s="14"/>
    </row>
    <row r="24" spans="1:34" s="5" customFormat="1" x14ac:dyDescent="0.3">
      <c r="A24" s="5">
        <v>22</v>
      </c>
      <c r="C24" s="8"/>
      <c r="D24" s="8"/>
      <c r="E24" s="13"/>
      <c r="F24" s="8"/>
      <c r="G24" s="8"/>
      <c r="H24" s="3"/>
      <c r="I24" s="11"/>
      <c r="J24" s="8"/>
      <c r="K24" s="6"/>
      <c r="L24" s="15"/>
      <c r="M24" s="3"/>
      <c r="N24" s="11"/>
      <c r="O24" s="8"/>
      <c r="P24" s="6"/>
      <c r="Q24" s="15"/>
      <c r="R24" s="3"/>
      <c r="S24" s="11"/>
      <c r="T24" s="8"/>
      <c r="U24" s="6"/>
      <c r="V24" s="15"/>
      <c r="W24" s="3"/>
      <c r="X24" s="11"/>
      <c r="Y24" s="8"/>
      <c r="Z24" s="6"/>
      <c r="AA24" s="15"/>
      <c r="AB24" s="3"/>
      <c r="AC24" s="11"/>
      <c r="AD24" s="8"/>
      <c r="AE24" s="6"/>
      <c r="AF24" s="6"/>
      <c r="AG24" s="3"/>
      <c r="AH24" s="15"/>
    </row>
    <row r="25" spans="1:34" x14ac:dyDescent="0.3">
      <c r="A25">
        <v>23</v>
      </c>
      <c r="I25" s="9"/>
      <c r="K25" s="1"/>
      <c r="L25" s="14"/>
      <c r="N25" s="9"/>
      <c r="P25" s="1"/>
      <c r="Q25" s="14"/>
      <c r="S25" s="9"/>
      <c r="U25" s="1"/>
      <c r="V25" s="14"/>
      <c r="X25" s="9"/>
      <c r="Z25" s="1"/>
      <c r="AA25" s="14"/>
      <c r="AC25" s="9"/>
      <c r="AE25" s="1"/>
      <c r="AF25" s="1"/>
      <c r="AH25" s="14"/>
    </row>
    <row r="26" spans="1:34" s="5" customFormat="1" x14ac:dyDescent="0.3">
      <c r="A26" s="5">
        <v>24</v>
      </c>
      <c r="C26" s="8"/>
      <c r="D26" s="8"/>
      <c r="E26" s="13"/>
      <c r="F26" s="8"/>
      <c r="G26" s="8"/>
      <c r="H26" s="3"/>
      <c r="I26" s="11"/>
      <c r="J26" s="8"/>
      <c r="K26" s="6"/>
      <c r="L26" s="15"/>
      <c r="M26" s="3"/>
      <c r="N26" s="11"/>
      <c r="O26" s="8"/>
      <c r="P26" s="6"/>
      <c r="Q26" s="15"/>
      <c r="R26" s="3"/>
      <c r="S26" s="11"/>
      <c r="T26" s="8"/>
      <c r="U26" s="6"/>
      <c r="V26" s="15"/>
      <c r="W26" s="3"/>
      <c r="X26" s="11"/>
      <c r="Y26" s="8"/>
      <c r="Z26" s="6"/>
      <c r="AA26" s="15"/>
      <c r="AB26" s="3"/>
      <c r="AC26" s="11"/>
      <c r="AD26" s="8"/>
      <c r="AE26" s="6"/>
      <c r="AF26" s="6"/>
      <c r="AG26" s="3"/>
      <c r="AH26" s="15"/>
    </row>
    <row r="27" spans="1:34" x14ac:dyDescent="0.3">
      <c r="A27">
        <v>25</v>
      </c>
      <c r="I27" s="9"/>
      <c r="K27" s="1"/>
      <c r="L27" s="14"/>
      <c r="N27" s="9"/>
      <c r="P27" s="1"/>
      <c r="Q27" s="14"/>
      <c r="S27" s="9"/>
      <c r="U27" s="1"/>
      <c r="V27" s="14"/>
      <c r="X27" s="9"/>
      <c r="Z27" s="1"/>
      <c r="AA27" s="14"/>
      <c r="AC27" s="9"/>
      <c r="AE27" s="1"/>
      <c r="AF27" s="1"/>
      <c r="AH27" s="14"/>
    </row>
    <row r="28" spans="1:34" s="5" customFormat="1" x14ac:dyDescent="0.3">
      <c r="A28" s="5">
        <v>26</v>
      </c>
      <c r="C28" s="8"/>
      <c r="D28" s="8"/>
      <c r="E28" s="13"/>
      <c r="F28" s="8"/>
      <c r="G28" s="8"/>
      <c r="H28" s="3"/>
      <c r="I28" s="11"/>
      <c r="J28" s="8"/>
      <c r="K28" s="6"/>
      <c r="L28" s="15"/>
      <c r="M28" s="3"/>
      <c r="N28" s="11"/>
      <c r="O28" s="8"/>
      <c r="P28" s="6"/>
      <c r="Q28" s="15"/>
      <c r="R28" s="3"/>
      <c r="S28" s="11"/>
      <c r="T28" s="8"/>
      <c r="U28" s="6"/>
      <c r="V28" s="15"/>
      <c r="W28" s="3"/>
      <c r="X28" s="11"/>
      <c r="Y28" s="8"/>
      <c r="Z28" s="6"/>
      <c r="AA28" s="15"/>
      <c r="AB28" s="3"/>
      <c r="AC28" s="11"/>
      <c r="AD28" s="8"/>
      <c r="AE28" s="6"/>
      <c r="AF28" s="6"/>
      <c r="AG28" s="3"/>
      <c r="AH28" s="15"/>
    </row>
    <row r="29" spans="1:34" x14ac:dyDescent="0.3">
      <c r="A29">
        <v>27</v>
      </c>
      <c r="I29" s="9"/>
      <c r="K29" s="1"/>
      <c r="L29" s="14"/>
      <c r="N29" s="9"/>
      <c r="P29" s="1"/>
      <c r="Q29" s="14"/>
      <c r="S29" s="9"/>
      <c r="U29" s="1"/>
      <c r="V29" s="14"/>
      <c r="X29" s="9"/>
      <c r="Z29" s="1"/>
      <c r="AA29" s="14"/>
      <c r="AC29" s="9"/>
      <c r="AE29" s="1"/>
      <c r="AF29" s="1"/>
      <c r="AH29" s="14"/>
    </row>
    <row r="30" spans="1:34" s="5" customFormat="1" x14ac:dyDescent="0.3">
      <c r="A30" s="5">
        <v>28</v>
      </c>
      <c r="C30" s="8"/>
      <c r="D30" s="8"/>
      <c r="E30" s="13"/>
      <c r="F30" s="8"/>
      <c r="G30" s="8"/>
      <c r="H30" s="3"/>
      <c r="I30" s="11"/>
      <c r="J30" s="8"/>
      <c r="K30" s="6"/>
      <c r="L30" s="15"/>
      <c r="M30" s="3"/>
      <c r="N30" s="11"/>
      <c r="O30" s="8"/>
      <c r="P30" s="6"/>
      <c r="Q30" s="15"/>
      <c r="R30" s="3"/>
      <c r="S30" s="11"/>
      <c r="T30" s="8"/>
      <c r="U30" s="6"/>
      <c r="V30" s="15"/>
      <c r="W30" s="3"/>
      <c r="X30" s="11"/>
      <c r="Y30" s="8"/>
      <c r="Z30" s="6"/>
      <c r="AA30" s="15"/>
      <c r="AB30" s="3"/>
      <c r="AC30" s="11"/>
      <c r="AD30" s="8"/>
      <c r="AE30" s="6"/>
      <c r="AF30" s="6"/>
      <c r="AG30" s="3"/>
      <c r="AH30" s="15"/>
    </row>
    <row r="31" spans="1:34" x14ac:dyDescent="0.3">
      <c r="A31">
        <v>29</v>
      </c>
      <c r="I31" s="9"/>
      <c r="K31" s="1"/>
      <c r="L31" s="14"/>
      <c r="N31" s="9"/>
      <c r="P31" s="1"/>
      <c r="Q31" s="14"/>
      <c r="S31" s="9"/>
      <c r="U31" s="1"/>
      <c r="V31" s="14"/>
      <c r="X31" s="9"/>
      <c r="Z31" s="1"/>
      <c r="AA31" s="14"/>
      <c r="AC31" s="9"/>
      <c r="AE31" s="1"/>
      <c r="AF31" s="1"/>
      <c r="AH31" s="14"/>
    </row>
    <row r="32" spans="1:34" s="5" customFormat="1" x14ac:dyDescent="0.3">
      <c r="A32" s="5">
        <v>30</v>
      </c>
      <c r="C32" s="8"/>
      <c r="D32" s="8"/>
      <c r="E32" s="13"/>
      <c r="F32" s="8"/>
      <c r="G32" s="8"/>
      <c r="H32" s="3"/>
      <c r="I32" s="11"/>
      <c r="J32" s="8"/>
      <c r="K32" s="6"/>
      <c r="L32" s="15"/>
      <c r="M32" s="3"/>
      <c r="N32" s="11"/>
      <c r="O32" s="8"/>
      <c r="P32" s="6"/>
      <c r="Q32" s="15"/>
      <c r="R32" s="3"/>
      <c r="S32" s="11"/>
      <c r="T32" s="8"/>
      <c r="U32" s="6"/>
      <c r="V32" s="15"/>
      <c r="W32" s="3"/>
      <c r="X32" s="11"/>
      <c r="Y32" s="8"/>
      <c r="Z32" s="6"/>
      <c r="AA32" s="15"/>
      <c r="AB32" s="3"/>
      <c r="AC32" s="11"/>
      <c r="AD32" s="8"/>
      <c r="AE32" s="6"/>
      <c r="AF32" s="6"/>
      <c r="AG32" s="3"/>
      <c r="AH32" s="15"/>
    </row>
    <row r="33" spans="1:34" x14ac:dyDescent="0.3">
      <c r="A33">
        <v>31</v>
      </c>
      <c r="I33" s="9"/>
      <c r="K33" s="1"/>
      <c r="L33" s="14"/>
      <c r="N33" s="9"/>
      <c r="P33" s="1"/>
      <c r="Q33" s="14"/>
      <c r="S33" s="9"/>
      <c r="U33" s="1"/>
      <c r="V33" s="14"/>
      <c r="X33" s="9"/>
      <c r="Z33" s="1"/>
      <c r="AA33" s="14"/>
      <c r="AC33" s="9"/>
      <c r="AE33" s="1"/>
      <c r="AF33" s="1"/>
      <c r="AH33" s="14"/>
    </row>
    <row r="34" spans="1:34" s="5" customFormat="1" x14ac:dyDescent="0.3">
      <c r="A34" s="5">
        <v>32</v>
      </c>
      <c r="C34" s="8"/>
      <c r="D34" s="8"/>
      <c r="E34" s="13"/>
      <c r="F34" s="8"/>
      <c r="G34" s="8"/>
      <c r="H34" s="3"/>
      <c r="I34" s="11"/>
      <c r="J34" s="8"/>
      <c r="K34" s="6"/>
      <c r="L34" s="15"/>
      <c r="M34" s="3"/>
      <c r="N34" s="11"/>
      <c r="O34" s="8"/>
      <c r="P34" s="6"/>
      <c r="Q34" s="15"/>
      <c r="R34" s="3"/>
      <c r="S34" s="11"/>
      <c r="T34" s="8"/>
      <c r="U34" s="6"/>
      <c r="V34" s="15"/>
      <c r="W34" s="3"/>
      <c r="X34" s="11"/>
      <c r="Y34" s="8"/>
      <c r="Z34" s="6"/>
      <c r="AA34" s="15"/>
      <c r="AB34" s="3"/>
      <c r="AC34" s="11"/>
      <c r="AD34" s="8"/>
      <c r="AE34" s="6"/>
      <c r="AF34" s="6"/>
      <c r="AG34" s="3"/>
      <c r="AH34" s="15"/>
    </row>
    <row r="35" spans="1:34" x14ac:dyDescent="0.3">
      <c r="A35">
        <v>33</v>
      </c>
      <c r="I35" s="9"/>
      <c r="K35" s="1"/>
      <c r="L35" s="14"/>
      <c r="N35" s="9"/>
      <c r="P35" s="1"/>
      <c r="Q35" s="14"/>
      <c r="S35" s="9"/>
      <c r="U35" s="1"/>
      <c r="V35" s="14"/>
      <c r="X35" s="9"/>
      <c r="Z35" s="1"/>
      <c r="AA35" s="14"/>
      <c r="AC35" s="9"/>
      <c r="AE35" s="1"/>
      <c r="AF35" s="1"/>
      <c r="AH35" s="14"/>
    </row>
    <row r="36" spans="1:34" s="5" customFormat="1" x14ac:dyDescent="0.3">
      <c r="A36" s="5">
        <v>34</v>
      </c>
      <c r="C36" s="8"/>
      <c r="D36" s="8"/>
      <c r="E36" s="13"/>
      <c r="F36" s="8"/>
      <c r="G36" s="8"/>
      <c r="H36" s="3"/>
      <c r="I36" s="11"/>
      <c r="J36" s="8"/>
      <c r="K36" s="6"/>
      <c r="L36" s="15"/>
      <c r="M36" s="3"/>
      <c r="N36" s="11"/>
      <c r="O36" s="8"/>
      <c r="P36" s="6"/>
      <c r="Q36" s="15"/>
      <c r="R36" s="3"/>
      <c r="S36" s="11"/>
      <c r="T36" s="8"/>
      <c r="U36" s="6"/>
      <c r="V36" s="15"/>
      <c r="W36" s="3"/>
      <c r="X36" s="11"/>
      <c r="Y36" s="8"/>
      <c r="Z36" s="6"/>
      <c r="AA36" s="15"/>
      <c r="AB36" s="3"/>
      <c r="AC36" s="11"/>
      <c r="AD36" s="8"/>
      <c r="AE36" s="6"/>
      <c r="AF36" s="6"/>
      <c r="AG36" s="3"/>
      <c r="AH36" s="15"/>
    </row>
    <row r="37" spans="1:34" x14ac:dyDescent="0.3">
      <c r="A37">
        <v>35</v>
      </c>
      <c r="I37" s="9"/>
      <c r="K37" s="1"/>
      <c r="L37" s="14"/>
      <c r="N37" s="9"/>
      <c r="P37" s="1"/>
      <c r="Q37" s="14"/>
      <c r="S37" s="9"/>
      <c r="U37" s="1"/>
      <c r="V37" s="14"/>
      <c r="X37" s="9"/>
      <c r="Z37" s="1"/>
      <c r="AA37" s="14"/>
      <c r="AC37" s="9"/>
      <c r="AE37" s="1"/>
      <c r="AF37" s="1"/>
      <c r="AH37" s="14"/>
    </row>
    <row r="38" spans="1:34" s="5" customFormat="1" x14ac:dyDescent="0.3">
      <c r="A38" s="5">
        <v>36</v>
      </c>
      <c r="C38" s="8"/>
      <c r="D38" s="8"/>
      <c r="E38" s="13"/>
      <c r="F38" s="8"/>
      <c r="G38" s="8"/>
      <c r="H38" s="3"/>
      <c r="I38" s="11"/>
      <c r="J38" s="8"/>
      <c r="K38" s="6"/>
      <c r="L38" s="15"/>
      <c r="M38" s="3"/>
      <c r="N38" s="11"/>
      <c r="O38" s="8"/>
      <c r="P38" s="6"/>
      <c r="Q38" s="15"/>
      <c r="R38" s="3"/>
      <c r="S38" s="11"/>
      <c r="T38" s="8"/>
      <c r="U38" s="6"/>
      <c r="V38" s="15"/>
      <c r="W38" s="3"/>
      <c r="X38" s="11"/>
      <c r="Y38" s="8"/>
      <c r="Z38" s="6"/>
      <c r="AA38" s="15"/>
      <c r="AB38" s="3"/>
      <c r="AC38" s="11"/>
      <c r="AD38" s="8"/>
      <c r="AE38" s="6"/>
      <c r="AF38" s="6"/>
      <c r="AG38" s="3"/>
      <c r="AH38" s="15"/>
    </row>
    <row r="39" spans="1:34" x14ac:dyDescent="0.3">
      <c r="A39">
        <v>37</v>
      </c>
      <c r="I39" s="9"/>
      <c r="K39" s="1"/>
      <c r="L39" s="14"/>
      <c r="N39" s="9"/>
      <c r="P39" s="1"/>
      <c r="Q39" s="14"/>
      <c r="S39" s="9"/>
      <c r="U39" s="1"/>
      <c r="V39" s="14"/>
      <c r="X39" s="9"/>
      <c r="Z39" s="1"/>
      <c r="AA39" s="14"/>
      <c r="AC39" s="9"/>
      <c r="AE39" s="1"/>
      <c r="AF39" s="1"/>
      <c r="AH39" s="14"/>
    </row>
    <row r="40" spans="1:34" s="5" customFormat="1" x14ac:dyDescent="0.3">
      <c r="A40" s="5">
        <v>38</v>
      </c>
      <c r="C40" s="8"/>
      <c r="D40" s="8"/>
      <c r="E40" s="13"/>
      <c r="F40" s="8"/>
      <c r="G40" s="8"/>
      <c r="H40" s="3"/>
      <c r="I40" s="11"/>
      <c r="J40" s="8"/>
      <c r="K40" s="6"/>
      <c r="L40" s="15"/>
      <c r="M40" s="3"/>
      <c r="N40" s="11"/>
      <c r="O40" s="8"/>
      <c r="P40" s="6"/>
      <c r="Q40" s="15"/>
      <c r="R40" s="3"/>
      <c r="S40" s="11"/>
      <c r="T40" s="8"/>
      <c r="U40" s="6"/>
      <c r="V40" s="15"/>
      <c r="W40" s="3"/>
      <c r="X40" s="11"/>
      <c r="Y40" s="8"/>
      <c r="Z40" s="6"/>
      <c r="AA40" s="15"/>
      <c r="AB40" s="3"/>
      <c r="AC40" s="11"/>
      <c r="AD40" s="8"/>
      <c r="AE40" s="6"/>
      <c r="AF40" s="6"/>
      <c r="AG40" s="3"/>
      <c r="AH40" s="15"/>
    </row>
    <row r="41" spans="1:34" x14ac:dyDescent="0.3">
      <c r="A41">
        <v>39</v>
      </c>
      <c r="I41" s="9"/>
      <c r="K41" s="1"/>
      <c r="L41" s="14"/>
      <c r="N41" s="9"/>
      <c r="P41" s="1"/>
      <c r="Q41" s="14"/>
      <c r="S41" s="9"/>
      <c r="U41" s="1"/>
      <c r="V41" s="14"/>
      <c r="X41" s="9"/>
      <c r="Z41" s="1"/>
      <c r="AA41" s="14"/>
      <c r="AC41" s="9"/>
      <c r="AE41" s="1"/>
      <c r="AF41" s="1"/>
      <c r="AH41" s="14"/>
    </row>
    <row r="42" spans="1:34" s="5" customFormat="1" x14ac:dyDescent="0.3">
      <c r="A42" s="5">
        <v>40</v>
      </c>
      <c r="C42" s="8"/>
      <c r="D42" s="8"/>
      <c r="E42" s="13"/>
      <c r="F42" s="8"/>
      <c r="G42" s="8"/>
      <c r="H42" s="3"/>
      <c r="I42" s="11"/>
      <c r="J42" s="8"/>
      <c r="K42" s="6"/>
      <c r="L42" s="15"/>
      <c r="M42" s="3"/>
      <c r="N42" s="11"/>
      <c r="O42" s="8"/>
      <c r="P42" s="6"/>
      <c r="Q42" s="15"/>
      <c r="R42" s="3"/>
      <c r="S42" s="11"/>
      <c r="T42" s="8"/>
      <c r="U42" s="6"/>
      <c r="V42" s="15"/>
      <c r="W42" s="3"/>
      <c r="X42" s="11"/>
      <c r="Y42" s="8"/>
      <c r="Z42" s="6"/>
      <c r="AA42" s="15"/>
      <c r="AB42" s="3"/>
      <c r="AC42" s="11"/>
      <c r="AD42" s="8"/>
      <c r="AE42" s="6"/>
      <c r="AF42" s="6"/>
      <c r="AG42" s="3"/>
      <c r="AH42" s="15"/>
    </row>
    <row r="43" spans="1:34" x14ac:dyDescent="0.3">
      <c r="A43">
        <v>41</v>
      </c>
      <c r="I43" s="9"/>
      <c r="K43" s="1"/>
      <c r="L43" s="14"/>
      <c r="N43" s="9"/>
      <c r="P43" s="1"/>
      <c r="Q43" s="14"/>
      <c r="S43" s="9"/>
      <c r="U43" s="1"/>
      <c r="V43" s="14"/>
      <c r="X43" s="9"/>
      <c r="Z43" s="1"/>
      <c r="AA43" s="14"/>
      <c r="AC43" s="9"/>
      <c r="AE43" s="1"/>
      <c r="AF43" s="1"/>
      <c r="AH43" s="14"/>
    </row>
    <row r="44" spans="1:34" s="5" customFormat="1" x14ac:dyDescent="0.3">
      <c r="A44" s="5">
        <v>42</v>
      </c>
      <c r="C44" s="8"/>
      <c r="D44" s="8"/>
      <c r="E44" s="13"/>
      <c r="F44" s="8"/>
      <c r="G44" s="8"/>
      <c r="H44" s="3"/>
      <c r="I44" s="11"/>
      <c r="J44" s="8"/>
      <c r="K44" s="6"/>
      <c r="L44" s="15"/>
      <c r="M44" s="3"/>
      <c r="N44" s="11"/>
      <c r="O44" s="8"/>
      <c r="P44" s="6"/>
      <c r="Q44" s="15"/>
      <c r="R44" s="3"/>
      <c r="S44" s="11"/>
      <c r="T44" s="8"/>
      <c r="U44" s="6"/>
      <c r="V44" s="15"/>
      <c r="W44" s="3"/>
      <c r="X44" s="11"/>
      <c r="Y44" s="8"/>
      <c r="Z44" s="6"/>
      <c r="AA44" s="15"/>
      <c r="AB44" s="3"/>
      <c r="AC44" s="11"/>
      <c r="AD44" s="8"/>
      <c r="AE44" s="6"/>
      <c r="AF44" s="6"/>
      <c r="AG44" s="3"/>
      <c r="AH44" s="15"/>
    </row>
    <row r="45" spans="1:34" x14ac:dyDescent="0.3">
      <c r="A45">
        <v>43</v>
      </c>
      <c r="I45" s="9"/>
      <c r="K45" s="1"/>
      <c r="L45" s="14"/>
      <c r="N45" s="9"/>
      <c r="P45" s="1"/>
      <c r="Q45" s="14"/>
      <c r="S45" s="9"/>
      <c r="U45" s="1"/>
      <c r="V45" s="14"/>
      <c r="X45" s="9"/>
      <c r="Z45" s="1"/>
      <c r="AA45" s="14"/>
      <c r="AC45" s="9"/>
      <c r="AE45" s="1"/>
      <c r="AF45" s="1"/>
      <c r="AH45" s="14"/>
    </row>
    <row r="46" spans="1:34" s="5" customFormat="1" x14ac:dyDescent="0.3">
      <c r="A46" s="5">
        <v>44</v>
      </c>
      <c r="C46" s="8"/>
      <c r="D46" s="8"/>
      <c r="E46" s="13"/>
      <c r="F46" s="8"/>
      <c r="G46" s="8"/>
      <c r="H46" s="3"/>
      <c r="I46" s="11"/>
      <c r="J46" s="8"/>
      <c r="K46" s="6"/>
      <c r="L46" s="15"/>
      <c r="M46" s="3"/>
      <c r="N46" s="11"/>
      <c r="O46" s="8"/>
      <c r="P46" s="6"/>
      <c r="Q46" s="15"/>
      <c r="R46" s="3"/>
      <c r="S46" s="11"/>
      <c r="T46" s="8"/>
      <c r="U46" s="6"/>
      <c r="V46" s="15"/>
      <c r="W46" s="3"/>
      <c r="X46" s="11"/>
      <c r="Y46" s="8"/>
      <c r="Z46" s="6"/>
      <c r="AA46" s="15"/>
      <c r="AB46" s="3"/>
      <c r="AC46" s="11"/>
      <c r="AD46" s="8"/>
      <c r="AE46" s="6"/>
      <c r="AF46" s="6"/>
      <c r="AG46" s="3"/>
      <c r="AH46" s="15"/>
    </row>
    <row r="47" spans="1:34" x14ac:dyDescent="0.3">
      <c r="A47">
        <v>45</v>
      </c>
      <c r="I47" s="9"/>
      <c r="K47" s="1"/>
      <c r="L47" s="14"/>
      <c r="N47" s="9"/>
      <c r="P47" s="1"/>
      <c r="Q47" s="14"/>
      <c r="S47" s="9"/>
      <c r="U47" s="1"/>
      <c r="V47" s="14"/>
      <c r="X47" s="9"/>
      <c r="Z47" s="1"/>
      <c r="AA47" s="14"/>
      <c r="AC47" s="9"/>
      <c r="AE47" s="1"/>
      <c r="AF47" s="1"/>
      <c r="AH47" s="14"/>
    </row>
    <row r="48" spans="1:34" s="5" customFormat="1" x14ac:dyDescent="0.3">
      <c r="A48" s="5">
        <v>46</v>
      </c>
      <c r="C48" s="8"/>
      <c r="D48" s="8"/>
      <c r="E48" s="13"/>
      <c r="F48" s="8"/>
      <c r="G48" s="8"/>
      <c r="H48" s="3"/>
      <c r="I48" s="11"/>
      <c r="J48" s="8"/>
      <c r="K48" s="6"/>
      <c r="L48" s="15"/>
      <c r="M48" s="3"/>
      <c r="N48" s="11"/>
      <c r="O48" s="8"/>
      <c r="P48" s="6"/>
      <c r="Q48" s="15"/>
      <c r="R48" s="3"/>
      <c r="S48" s="11"/>
      <c r="T48" s="8"/>
      <c r="U48" s="6"/>
      <c r="V48" s="15"/>
      <c r="W48" s="3"/>
      <c r="X48" s="11"/>
      <c r="Y48" s="8"/>
      <c r="Z48" s="6"/>
      <c r="AA48" s="15"/>
      <c r="AB48" s="3"/>
      <c r="AC48" s="11"/>
      <c r="AD48" s="8"/>
      <c r="AE48" s="6"/>
      <c r="AF48" s="6"/>
      <c r="AG48" s="3"/>
      <c r="AH48" s="15"/>
    </row>
    <row r="49" spans="1:34" x14ac:dyDescent="0.3">
      <c r="A49">
        <v>47</v>
      </c>
      <c r="I49" s="9"/>
      <c r="K49" s="1"/>
      <c r="L49" s="14"/>
      <c r="N49" s="9"/>
      <c r="P49" s="1"/>
      <c r="Q49" s="14"/>
      <c r="S49" s="9"/>
      <c r="U49" s="1"/>
      <c r="V49" s="14"/>
      <c r="X49" s="9"/>
      <c r="Z49" s="1"/>
      <c r="AA49" s="14"/>
      <c r="AC49" s="9"/>
      <c r="AE49" s="1"/>
      <c r="AF49" s="1"/>
      <c r="AH49" s="14"/>
    </row>
    <row r="50" spans="1:34" s="5" customFormat="1" x14ac:dyDescent="0.3">
      <c r="A50" s="5">
        <v>48</v>
      </c>
      <c r="C50" s="8"/>
      <c r="D50" s="8"/>
      <c r="E50" s="13"/>
      <c r="F50" s="8"/>
      <c r="G50" s="8"/>
      <c r="H50" s="3"/>
      <c r="I50" s="11"/>
      <c r="J50" s="8"/>
      <c r="K50" s="6"/>
      <c r="L50" s="15"/>
      <c r="M50" s="3"/>
      <c r="N50" s="11"/>
      <c r="O50" s="8"/>
      <c r="P50" s="6"/>
      <c r="Q50" s="15"/>
      <c r="R50" s="3"/>
      <c r="S50" s="11"/>
      <c r="T50" s="8"/>
      <c r="U50" s="6"/>
      <c r="V50" s="15"/>
      <c r="W50" s="3"/>
      <c r="X50" s="11"/>
      <c r="Y50" s="8"/>
      <c r="Z50" s="6"/>
      <c r="AA50" s="15"/>
      <c r="AB50" s="3"/>
      <c r="AC50" s="11"/>
      <c r="AD50" s="8"/>
      <c r="AE50" s="6"/>
      <c r="AF50" s="6"/>
      <c r="AG50" s="3"/>
      <c r="AH50" s="15"/>
    </row>
    <row r="51" spans="1:34" x14ac:dyDescent="0.3">
      <c r="A51">
        <v>49</v>
      </c>
      <c r="I51" s="9"/>
      <c r="K51" s="1"/>
      <c r="L51" s="14"/>
      <c r="N51" s="9"/>
      <c r="P51" s="1"/>
      <c r="Q51" s="14"/>
      <c r="S51" s="9"/>
      <c r="U51" s="1"/>
      <c r="V51" s="14"/>
      <c r="X51" s="9"/>
      <c r="Z51" s="1"/>
      <c r="AA51" s="14"/>
      <c r="AC51" s="9"/>
      <c r="AE51" s="1"/>
      <c r="AF51" s="1"/>
      <c r="AH51" s="14"/>
    </row>
    <row r="52" spans="1:34" s="5" customFormat="1" x14ac:dyDescent="0.3">
      <c r="A52" s="5">
        <v>50</v>
      </c>
      <c r="C52" s="8"/>
      <c r="D52" s="8"/>
      <c r="E52" s="13"/>
      <c r="F52" s="8"/>
      <c r="G52" s="8"/>
      <c r="H52" s="3"/>
      <c r="I52" s="11"/>
      <c r="J52" s="8"/>
      <c r="K52" s="6"/>
      <c r="L52" s="15"/>
      <c r="M52" s="3"/>
      <c r="N52" s="11"/>
      <c r="O52" s="8"/>
      <c r="P52" s="6"/>
      <c r="Q52" s="15"/>
      <c r="R52" s="3"/>
      <c r="S52" s="11"/>
      <c r="T52" s="8"/>
      <c r="U52" s="6"/>
      <c r="V52" s="15"/>
      <c r="W52" s="3"/>
      <c r="X52" s="11"/>
      <c r="Y52" s="8"/>
      <c r="Z52" s="6"/>
      <c r="AA52" s="15"/>
      <c r="AB52" s="3"/>
      <c r="AC52" s="11"/>
      <c r="AD52" s="8"/>
      <c r="AE52" s="6"/>
      <c r="AF52" s="6"/>
      <c r="AG52" s="3"/>
      <c r="AH52" s="15"/>
    </row>
  </sheetData>
  <sheetProtection sheet="1" objects="1" scenarios="1"/>
  <mergeCells count="1">
    <mergeCell ref="A1:AI1"/>
  </mergeCells>
  <dataValidations count="1">
    <dataValidation allowBlank="1" showInputMessage="1" showErrorMessage="1" promptTitle="Não Mexer" prompt="NÂO MEXER" sqref="K3:L52 P3:P52 U3:U52 Z3:Z52 AE3:AE52" xr:uid="{E3045346-4084-4C65-A5EE-64AEE288C795}"/>
  </dataValidations>
  <pageMargins left="0.24" right="0.49" top="0.74803149606299213" bottom="0.56000000000000005" header="0.74" footer="5.82"/>
  <pageSetup paperSize="9" scale="4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1E6CF0C-7399-489B-B468-DF9960C54133}">
          <x14:formula1>
            <xm:f>Classes!$A$2:$A$7</xm:f>
          </x14:formula1>
          <xm:sqref>E3:E52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37B78-186F-4AF8-BD98-4177EE732D5B}">
  <dimension ref="A1:AJ52"/>
  <sheetViews>
    <sheetView zoomScale="62" workbookViewId="0">
      <pane ySplit="2" topLeftCell="A3" activePane="bottomLeft" state="frozen"/>
      <selection pane="bottomLeft" activeCell="C9" sqref="C9"/>
    </sheetView>
  </sheetViews>
  <sheetFormatPr defaultRowHeight="14.4" x14ac:dyDescent="0.3"/>
  <cols>
    <col min="1" max="1" width="16.21875" bestFit="1" customWidth="1"/>
    <col min="3" max="3" width="22.33203125" style="10" bestFit="1" customWidth="1"/>
    <col min="4" max="4" width="22.88671875" style="10" customWidth="1"/>
    <col min="5" max="5" width="23.5546875" style="12" bestFit="1" customWidth="1"/>
    <col min="6" max="6" width="13.77734375" style="10" hidden="1" customWidth="1"/>
    <col min="7" max="7" width="16.21875" style="10" hidden="1" customWidth="1"/>
    <col min="8" max="8" width="3.109375" style="3" customWidth="1"/>
    <col min="9" max="9" width="11.33203125" style="10" customWidth="1"/>
    <col min="10" max="10" width="11.33203125" style="10" hidden="1" customWidth="1"/>
    <col min="11" max="11" width="11.33203125" customWidth="1"/>
    <col min="12" max="12" width="11.33203125" style="2" customWidth="1"/>
    <col min="13" max="13" width="3" style="3" customWidth="1"/>
    <col min="14" max="14" width="11.88671875" style="10" customWidth="1"/>
    <col min="15" max="15" width="11.88671875" style="10" hidden="1" customWidth="1"/>
    <col min="16" max="16" width="11.33203125" customWidth="1"/>
    <col min="17" max="17" width="11.44140625" style="2" bestFit="1" customWidth="1"/>
    <col min="18" max="18" width="3" style="3" customWidth="1"/>
    <col min="19" max="19" width="11.77734375" style="10" bestFit="1" customWidth="1"/>
    <col min="20" max="20" width="0" style="10" hidden="1" customWidth="1"/>
    <col min="21" max="21" width="11.33203125" customWidth="1"/>
    <col min="22" max="22" width="11.44140625" style="2" bestFit="1" customWidth="1"/>
    <col min="23" max="23" width="3" style="3" customWidth="1"/>
    <col min="24" max="24" width="11.77734375" style="10" bestFit="1" customWidth="1"/>
    <col min="25" max="25" width="6.33203125" style="10" hidden="1" customWidth="1"/>
    <col min="26" max="26" width="11.33203125" customWidth="1"/>
    <col min="27" max="27" width="11.44140625" style="2" bestFit="1" customWidth="1"/>
    <col min="28" max="28" width="3.109375" style="3" customWidth="1"/>
    <col min="29" max="29" width="11.77734375" style="10" bestFit="1" customWidth="1"/>
    <col min="30" max="30" width="0" style="10" hidden="1" customWidth="1"/>
    <col min="31" max="31" width="11.33203125" customWidth="1"/>
    <col min="32" max="32" width="11.44140625" bestFit="1" customWidth="1"/>
    <col min="33" max="33" width="3" style="3" customWidth="1"/>
    <col min="34" max="34" width="11.5546875" style="2" hidden="1" customWidth="1"/>
    <col min="35" max="35" width="13.5546875" bestFit="1" customWidth="1"/>
  </cols>
  <sheetData>
    <row r="1" spans="1:36" ht="61.2" x14ac:dyDescent="1.1000000000000001">
      <c r="A1" s="25" t="s">
        <v>99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1:36" s="21" customFormat="1" ht="28.8" x14ac:dyDescent="0.3">
      <c r="A2" s="18" t="s">
        <v>95</v>
      </c>
      <c r="B2" s="18" t="s">
        <v>8</v>
      </c>
      <c r="C2" s="18" t="s">
        <v>1</v>
      </c>
      <c r="D2" s="18" t="s">
        <v>9</v>
      </c>
      <c r="E2" s="19" t="s">
        <v>0</v>
      </c>
      <c r="F2" s="18" t="s">
        <v>0</v>
      </c>
      <c r="G2" s="18" t="s">
        <v>10</v>
      </c>
      <c r="H2" s="16"/>
      <c r="I2" s="19" t="s">
        <v>11</v>
      </c>
      <c r="J2" s="19" t="s">
        <v>26</v>
      </c>
      <c r="K2" s="19" t="s">
        <v>40</v>
      </c>
      <c r="L2" s="19" t="s">
        <v>34</v>
      </c>
      <c r="M2" s="17"/>
      <c r="N2" s="19" t="s">
        <v>12</v>
      </c>
      <c r="O2" s="19" t="s">
        <v>25</v>
      </c>
      <c r="P2" s="19" t="s">
        <v>41</v>
      </c>
      <c r="Q2" s="19" t="s">
        <v>33</v>
      </c>
      <c r="R2" s="17"/>
      <c r="S2" s="19" t="s">
        <v>13</v>
      </c>
      <c r="T2" s="19" t="s">
        <v>27</v>
      </c>
      <c r="U2" s="19" t="s">
        <v>42</v>
      </c>
      <c r="V2" s="19" t="s">
        <v>32</v>
      </c>
      <c r="W2" s="17"/>
      <c r="X2" s="19" t="s">
        <v>14</v>
      </c>
      <c r="Y2" s="19" t="s">
        <v>28</v>
      </c>
      <c r="Z2" s="19" t="s">
        <v>43</v>
      </c>
      <c r="AA2" s="19" t="s">
        <v>31</v>
      </c>
      <c r="AB2" s="17"/>
      <c r="AC2" s="19" t="s">
        <v>15</v>
      </c>
      <c r="AD2" s="19" t="s">
        <v>29</v>
      </c>
      <c r="AE2" s="19" t="s">
        <v>44</v>
      </c>
      <c r="AF2" s="19" t="s">
        <v>30</v>
      </c>
      <c r="AG2" s="4"/>
      <c r="AH2" s="19" t="s">
        <v>16</v>
      </c>
      <c r="AI2" s="19" t="s">
        <v>94</v>
      </c>
      <c r="AJ2" s="20"/>
    </row>
    <row r="3" spans="1:36" x14ac:dyDescent="0.3">
      <c r="A3">
        <v>1</v>
      </c>
      <c r="B3" cm="1">
        <f t="array" ref="B3:AI6">_xlfn._xlws.SORT(_xlfn._xlws.FILTER(Geral!A2:AH51,Geral!D2:D51="Protótipos-Tração Atrás"),34,1)</f>
        <v>23</v>
      </c>
      <c r="C3" s="10" t="str">
        <v>TIAGO MATEUS</v>
      </c>
      <c r="D3" s="10">
        <v>0</v>
      </c>
      <c r="E3" s="12" t="str">
        <v>Protótipos-Tração Atrás</v>
      </c>
      <c r="F3" s="10" t="str">
        <v>Protótipos</v>
      </c>
      <c r="G3" s="10" t="str">
        <v>Tração Atrás</v>
      </c>
      <c r="H3" s="3">
        <v>0</v>
      </c>
      <c r="I3" s="9">
        <v>5.1249999999999993E-4</v>
      </c>
      <c r="J3" s="7">
        <v>0</v>
      </c>
      <c r="K3" s="1">
        <v>0</v>
      </c>
      <c r="L3" s="14">
        <v>5.1249999999999993E-4</v>
      </c>
      <c r="M3" s="3">
        <v>0</v>
      </c>
      <c r="N3" s="9">
        <v>5.0208333333333333E-4</v>
      </c>
      <c r="O3" s="7">
        <v>0</v>
      </c>
      <c r="P3" s="1">
        <v>0</v>
      </c>
      <c r="Q3" s="14">
        <v>5.0208333333333333E-4</v>
      </c>
      <c r="R3" s="3">
        <v>0</v>
      </c>
      <c r="S3" s="9">
        <v>5.0185185185185185E-4</v>
      </c>
      <c r="T3" s="7">
        <v>0</v>
      </c>
      <c r="U3" s="1">
        <v>0</v>
      </c>
      <c r="V3" s="14">
        <v>5.0185185185185185E-4</v>
      </c>
      <c r="W3" s="3">
        <v>0</v>
      </c>
      <c r="X3" s="9" t="str">
        <v>DSQ</v>
      </c>
      <c r="Y3" s="7" t="str">
        <v>DSQ</v>
      </c>
      <c r="Z3" s="1">
        <v>2.0833333333333333E-3</v>
      </c>
      <c r="AA3" s="14">
        <v>2.0833333333333333E-3</v>
      </c>
      <c r="AB3" s="3">
        <v>0</v>
      </c>
      <c r="AC3" s="9">
        <v>4.936342592592592E-4</v>
      </c>
      <c r="AD3" s="7">
        <v>0</v>
      </c>
      <c r="AE3" s="1">
        <v>0</v>
      </c>
      <c r="AF3" s="1">
        <v>4.936342592592592E-4</v>
      </c>
      <c r="AG3" s="3">
        <v>0</v>
      </c>
      <c r="AH3" s="14">
        <v>4.0934027777777774E-3</v>
      </c>
      <c r="AI3" s="14">
        <v>4.936342592592592E-4</v>
      </c>
    </row>
    <row r="4" spans="1:36" s="5" customFormat="1" ht="33" customHeight="1" x14ac:dyDescent="0.3">
      <c r="A4" s="5">
        <v>2</v>
      </c>
      <c r="B4" s="5">
        <v>10</v>
      </c>
      <c r="C4" s="8" t="str">
        <v>PAULO MONIZ</v>
      </c>
      <c r="D4" s="8" t="str">
        <v>RENAULT</v>
      </c>
      <c r="E4" s="13" t="str">
        <v>Protótipos-Tração Atrás</v>
      </c>
      <c r="F4" s="8" t="str">
        <v>Protótipos</v>
      </c>
      <c r="G4" s="8" t="str">
        <v>Tração Atrás</v>
      </c>
      <c r="H4" s="3">
        <v>0</v>
      </c>
      <c r="I4" s="11">
        <v>6.7499999999999993E-4</v>
      </c>
      <c r="J4" s="8">
        <v>0</v>
      </c>
      <c r="K4" s="6">
        <v>0</v>
      </c>
      <c r="L4" s="15">
        <v>6.7499999999999993E-4</v>
      </c>
      <c r="M4" s="3">
        <v>0</v>
      </c>
      <c r="N4" s="11">
        <v>6.7245370370370365E-4</v>
      </c>
      <c r="O4" s="8">
        <v>0</v>
      </c>
      <c r="P4" s="6">
        <v>0</v>
      </c>
      <c r="Q4" s="15">
        <v>6.7245370370370365E-4</v>
      </c>
      <c r="R4" s="3">
        <v>0</v>
      </c>
      <c r="S4" s="11">
        <v>6.8171296296296296E-4</v>
      </c>
      <c r="T4" s="8">
        <v>0</v>
      </c>
      <c r="U4" s="6">
        <v>0</v>
      </c>
      <c r="V4" s="15">
        <v>6.8171296296296296E-4</v>
      </c>
      <c r="W4" s="3">
        <v>0</v>
      </c>
      <c r="X4" s="11">
        <v>6.5706018518518522E-4</v>
      </c>
      <c r="Y4" s="8">
        <v>1</v>
      </c>
      <c r="Z4" s="6">
        <v>1.1574074074074075E-4</v>
      </c>
      <c r="AA4" s="15">
        <v>7.7280092592592591E-4</v>
      </c>
      <c r="AB4" s="3">
        <v>0</v>
      </c>
      <c r="AC4" s="11" t="str">
        <v>DSQ</v>
      </c>
      <c r="AD4" s="8" t="str">
        <v>DSQ</v>
      </c>
      <c r="AE4" s="6">
        <v>2.0833333333333333E-3</v>
      </c>
      <c r="AF4" s="6">
        <v>2.0833333333333333E-3</v>
      </c>
      <c r="AG4" s="3">
        <v>0</v>
      </c>
      <c r="AH4" s="15">
        <v>4.8853009259259257E-3</v>
      </c>
      <c r="AI4" s="15">
        <v>6.7245370370370365E-4</v>
      </c>
    </row>
    <row r="5" spans="1:36" ht="31.8" customHeight="1" x14ac:dyDescent="0.3">
      <c r="A5">
        <v>3</v>
      </c>
      <c r="B5">
        <v>20</v>
      </c>
      <c r="C5" s="10" t="str">
        <v>FERNANDO PEREIRA</v>
      </c>
      <c r="D5" s="10">
        <v>0</v>
      </c>
      <c r="E5" s="12" t="str">
        <v>Protótipos-Tração Atrás</v>
      </c>
      <c r="F5" s="10" t="str">
        <v>Protótipos</v>
      </c>
      <c r="G5" s="10" t="str">
        <v>Tração Atrás</v>
      </c>
      <c r="H5" s="3">
        <v>0</v>
      </c>
      <c r="I5" s="9">
        <v>7.3518518518518518E-4</v>
      </c>
      <c r="J5" s="9">
        <v>0</v>
      </c>
      <c r="K5" s="1">
        <v>0</v>
      </c>
      <c r="L5" s="14">
        <v>7.3518518518518518E-4</v>
      </c>
      <c r="M5" s="3">
        <v>0</v>
      </c>
      <c r="N5" s="9">
        <v>6.9861111111111111E-4</v>
      </c>
      <c r="O5" s="9">
        <v>0</v>
      </c>
      <c r="P5" s="1">
        <v>0</v>
      </c>
      <c r="Q5" s="14">
        <v>6.9861111111111111E-4</v>
      </c>
      <c r="R5" s="3">
        <v>0</v>
      </c>
      <c r="S5" s="9">
        <v>7.1423611111111113E-4</v>
      </c>
      <c r="T5" s="9">
        <v>0</v>
      </c>
      <c r="U5" s="1">
        <v>0</v>
      </c>
      <c r="V5" s="14">
        <v>7.1423611111111113E-4</v>
      </c>
      <c r="W5" s="3">
        <v>0</v>
      </c>
      <c r="X5" s="9">
        <v>7.525462962962963E-4</v>
      </c>
      <c r="Y5" s="9">
        <v>0</v>
      </c>
      <c r="Z5" s="1">
        <v>0</v>
      </c>
      <c r="AA5" s="14">
        <v>7.525462962962963E-4</v>
      </c>
      <c r="AB5" s="3">
        <v>0</v>
      </c>
      <c r="AC5" s="9">
        <v>6.9409722222222225E-4</v>
      </c>
      <c r="AD5" s="9">
        <v>0</v>
      </c>
      <c r="AE5" s="1">
        <v>0</v>
      </c>
      <c r="AF5" s="1">
        <v>6.9409722222222225E-4</v>
      </c>
      <c r="AG5" s="3">
        <v>0</v>
      </c>
      <c r="AH5" s="14">
        <v>3.5946759259259261E-3</v>
      </c>
      <c r="AI5" s="14">
        <v>6.9409722222222225E-4</v>
      </c>
    </row>
    <row r="6" spans="1:36" s="5" customFormat="1" ht="46.2" customHeight="1" x14ac:dyDescent="0.3">
      <c r="A6" s="5">
        <v>4</v>
      </c>
      <c r="B6" s="5">
        <v>24</v>
      </c>
      <c r="C6" s="8" t="str">
        <v>NELSON TOMÁS</v>
      </c>
      <c r="D6" s="8" t="str">
        <v>RENAULT</v>
      </c>
      <c r="E6" s="13" t="str">
        <v>Protótipos-Tração Atrás</v>
      </c>
      <c r="F6" s="8" t="str">
        <v>Protótipos</v>
      </c>
      <c r="G6" s="8" t="str">
        <v>Tração Atrás</v>
      </c>
      <c r="H6" s="3">
        <v>0</v>
      </c>
      <c r="I6" s="11" t="str">
        <v>DNF</v>
      </c>
      <c r="J6" s="8" t="str">
        <v>DSQ</v>
      </c>
      <c r="K6" s="6">
        <v>2.0833333333333333E-3</v>
      </c>
      <c r="L6" s="15">
        <v>2.0833333333333333E-3</v>
      </c>
      <c r="M6" s="3">
        <v>0</v>
      </c>
      <c r="N6" s="11">
        <v>7.3171296296296298E-4</v>
      </c>
      <c r="O6" s="8">
        <v>0</v>
      </c>
      <c r="P6" s="6">
        <v>0</v>
      </c>
      <c r="Q6" s="15">
        <v>7.3171296296296298E-4</v>
      </c>
      <c r="R6" s="3">
        <v>0</v>
      </c>
      <c r="S6" s="11" t="str">
        <v>DSQ</v>
      </c>
      <c r="T6" s="8" t="str">
        <v>DSQ</v>
      </c>
      <c r="U6" s="6">
        <v>2.0833333333333333E-3</v>
      </c>
      <c r="V6" s="15">
        <v>2.0833333333333333E-3</v>
      </c>
      <c r="W6" s="3">
        <v>0</v>
      </c>
      <c r="X6" s="11" t="str">
        <v>DSQ</v>
      </c>
      <c r="Y6" s="8" t="str">
        <v>DSQ</v>
      </c>
      <c r="Z6" s="6">
        <v>2.0833333333333333E-3</v>
      </c>
      <c r="AA6" s="15">
        <v>2.0833333333333333E-3</v>
      </c>
      <c r="AB6" s="3">
        <v>0</v>
      </c>
      <c r="AC6" s="11">
        <v>8.3703703703703707E-4</v>
      </c>
      <c r="AD6" s="8">
        <v>0</v>
      </c>
      <c r="AE6" s="6">
        <v>0</v>
      </c>
      <c r="AF6" s="6">
        <v>8.3703703703703707E-4</v>
      </c>
      <c r="AG6" s="3">
        <v>0</v>
      </c>
      <c r="AH6" s="15">
        <v>7.8187499999999993E-3</v>
      </c>
      <c r="AI6" s="15">
        <v>7.3171296296296298E-4</v>
      </c>
    </row>
    <row r="7" spans="1:36" ht="47.4" customHeight="1" x14ac:dyDescent="0.3">
      <c r="A7">
        <v>5</v>
      </c>
      <c r="I7" s="9"/>
      <c r="K7" s="1"/>
      <c r="L7" s="14"/>
      <c r="N7" s="9"/>
      <c r="P7" s="1"/>
      <c r="Q7" s="14"/>
      <c r="S7" s="9"/>
      <c r="U7" s="1"/>
      <c r="V7" s="14"/>
      <c r="X7" s="9"/>
      <c r="Z7" s="1"/>
      <c r="AA7" s="14"/>
      <c r="AC7" s="9"/>
      <c r="AE7" s="1"/>
      <c r="AF7" s="1"/>
      <c r="AH7" s="14"/>
    </row>
    <row r="8" spans="1:36" s="5" customFormat="1" ht="41.4" customHeight="1" x14ac:dyDescent="0.3">
      <c r="A8" s="5">
        <v>6</v>
      </c>
      <c r="C8" s="8"/>
      <c r="D8" s="8"/>
      <c r="E8" s="13"/>
      <c r="F8" s="8"/>
      <c r="G8" s="8"/>
      <c r="H8" s="3"/>
      <c r="I8" s="11"/>
      <c r="J8" s="8"/>
      <c r="K8" s="6"/>
      <c r="L8" s="15"/>
      <c r="M8" s="3"/>
      <c r="N8" s="11"/>
      <c r="O8" s="8"/>
      <c r="P8" s="6"/>
      <c r="Q8" s="15"/>
      <c r="R8" s="3"/>
      <c r="S8" s="11"/>
      <c r="T8" s="8"/>
      <c r="U8" s="6"/>
      <c r="V8" s="15"/>
      <c r="W8" s="3"/>
      <c r="X8" s="11"/>
      <c r="Y8" s="8"/>
      <c r="Z8" s="6"/>
      <c r="AA8" s="15"/>
      <c r="AB8" s="3"/>
      <c r="AC8" s="11"/>
      <c r="AD8" s="8"/>
      <c r="AE8" s="6"/>
      <c r="AF8" s="6"/>
      <c r="AG8" s="3"/>
      <c r="AH8" s="15"/>
    </row>
    <row r="9" spans="1:36" ht="40.200000000000003" customHeight="1" x14ac:dyDescent="0.3">
      <c r="A9">
        <v>7</v>
      </c>
      <c r="I9" s="9"/>
      <c r="K9" s="1"/>
      <c r="L9" s="14"/>
      <c r="N9" s="9"/>
      <c r="P9" s="1"/>
      <c r="Q9" s="14"/>
      <c r="S9" s="9"/>
      <c r="U9" s="1"/>
      <c r="V9" s="14"/>
      <c r="X9" s="9"/>
      <c r="Z9" s="1"/>
      <c r="AA9" s="14"/>
      <c r="AC9" s="9"/>
      <c r="AE9" s="1"/>
      <c r="AF9" s="1"/>
      <c r="AH9" s="14"/>
    </row>
    <row r="10" spans="1:36" s="5" customFormat="1" ht="41.4" customHeight="1" x14ac:dyDescent="0.3">
      <c r="A10" s="5">
        <v>8</v>
      </c>
      <c r="C10" s="8"/>
      <c r="D10" s="8"/>
      <c r="E10" s="13"/>
      <c r="F10" s="8"/>
      <c r="G10" s="8"/>
      <c r="H10" s="3"/>
      <c r="I10" s="11"/>
      <c r="J10" s="8"/>
      <c r="K10" s="6"/>
      <c r="L10" s="15"/>
      <c r="M10" s="3"/>
      <c r="N10" s="11"/>
      <c r="O10" s="8"/>
      <c r="P10" s="6"/>
      <c r="Q10" s="15"/>
      <c r="R10" s="3"/>
      <c r="S10" s="11"/>
      <c r="T10" s="8"/>
      <c r="U10" s="6"/>
      <c r="V10" s="15"/>
      <c r="W10" s="3"/>
      <c r="X10" s="11"/>
      <c r="Y10" s="8"/>
      <c r="Z10" s="6"/>
      <c r="AA10" s="15"/>
      <c r="AB10" s="3"/>
      <c r="AC10" s="11"/>
      <c r="AD10" s="8"/>
      <c r="AE10" s="6"/>
      <c r="AF10" s="6"/>
      <c r="AG10" s="3"/>
      <c r="AH10" s="15"/>
    </row>
    <row r="11" spans="1:36" ht="44.4" customHeight="1" x14ac:dyDescent="0.3">
      <c r="A11">
        <v>9</v>
      </c>
      <c r="I11" s="9"/>
      <c r="K11" s="1"/>
      <c r="L11" s="14"/>
      <c r="N11" s="9"/>
      <c r="P11" s="1"/>
      <c r="Q11" s="14"/>
      <c r="S11" s="9"/>
      <c r="U11" s="1"/>
      <c r="V11" s="14"/>
      <c r="X11" s="9"/>
      <c r="Z11" s="1"/>
      <c r="AA11" s="14"/>
      <c r="AC11" s="9"/>
      <c r="AE11" s="1"/>
      <c r="AF11" s="1"/>
      <c r="AH11" s="14"/>
    </row>
    <row r="12" spans="1:36" s="5" customFormat="1" x14ac:dyDescent="0.3">
      <c r="A12" s="5">
        <v>10</v>
      </c>
      <c r="C12" s="8"/>
      <c r="D12" s="8"/>
      <c r="E12" s="13"/>
      <c r="F12" s="8"/>
      <c r="G12" s="8"/>
      <c r="H12" s="3"/>
      <c r="I12" s="11"/>
      <c r="J12" s="8"/>
      <c r="K12" s="6"/>
      <c r="L12" s="15"/>
      <c r="M12" s="3"/>
      <c r="N12" s="11"/>
      <c r="O12" s="8"/>
      <c r="P12" s="6"/>
      <c r="Q12" s="15"/>
      <c r="R12" s="3"/>
      <c r="S12" s="11"/>
      <c r="T12" s="8"/>
      <c r="U12" s="6"/>
      <c r="V12" s="15"/>
      <c r="W12" s="3"/>
      <c r="X12" s="11"/>
      <c r="Y12" s="8"/>
      <c r="Z12" s="6"/>
      <c r="AA12" s="15"/>
      <c r="AB12" s="3"/>
      <c r="AC12" s="11"/>
      <c r="AD12" s="8"/>
      <c r="AE12" s="6"/>
      <c r="AF12" s="6"/>
      <c r="AG12" s="3"/>
      <c r="AH12" s="15"/>
    </row>
    <row r="13" spans="1:36" x14ac:dyDescent="0.3">
      <c r="A13">
        <v>11</v>
      </c>
      <c r="I13" s="9"/>
      <c r="K13" s="1"/>
      <c r="L13" s="14"/>
      <c r="N13" s="9"/>
      <c r="P13" s="1"/>
      <c r="Q13" s="14"/>
      <c r="S13" s="9"/>
      <c r="U13" s="1"/>
      <c r="V13" s="14"/>
      <c r="X13" s="9"/>
      <c r="Z13" s="1"/>
      <c r="AA13" s="14"/>
      <c r="AC13" s="9"/>
      <c r="AE13" s="1"/>
      <c r="AF13" s="1"/>
      <c r="AH13" s="14"/>
    </row>
    <row r="14" spans="1:36" s="5" customFormat="1" x14ac:dyDescent="0.3">
      <c r="A14" s="5">
        <v>12</v>
      </c>
      <c r="C14" s="8"/>
      <c r="D14" s="8"/>
      <c r="E14" s="13"/>
      <c r="F14" s="8"/>
      <c r="G14" s="8"/>
      <c r="H14" s="3"/>
      <c r="I14" s="11"/>
      <c r="J14" s="8"/>
      <c r="K14" s="6"/>
      <c r="L14" s="15"/>
      <c r="M14" s="3"/>
      <c r="N14" s="11"/>
      <c r="O14" s="8"/>
      <c r="P14" s="6"/>
      <c r="Q14" s="15"/>
      <c r="R14" s="3"/>
      <c r="S14" s="11"/>
      <c r="T14" s="8"/>
      <c r="U14" s="6"/>
      <c r="V14" s="15"/>
      <c r="W14" s="3"/>
      <c r="X14" s="11"/>
      <c r="Y14" s="8"/>
      <c r="Z14" s="6"/>
      <c r="AA14" s="15"/>
      <c r="AB14" s="3"/>
      <c r="AC14" s="11"/>
      <c r="AD14" s="8"/>
      <c r="AE14" s="6"/>
      <c r="AF14" s="6"/>
      <c r="AG14" s="3"/>
      <c r="AH14" s="15"/>
    </row>
    <row r="15" spans="1:36" x14ac:dyDescent="0.3">
      <c r="A15">
        <v>13</v>
      </c>
      <c r="I15" s="9"/>
      <c r="K15" s="1"/>
      <c r="L15" s="14"/>
      <c r="N15" s="9"/>
      <c r="P15" s="1"/>
      <c r="Q15" s="14"/>
      <c r="S15" s="9"/>
      <c r="U15" s="1"/>
      <c r="V15" s="14"/>
      <c r="X15" s="9"/>
      <c r="Z15" s="1"/>
      <c r="AA15" s="14"/>
      <c r="AC15" s="9"/>
      <c r="AE15" s="1"/>
      <c r="AF15" s="1"/>
      <c r="AH15" s="14"/>
    </row>
    <row r="16" spans="1:36" s="5" customFormat="1" x14ac:dyDescent="0.3">
      <c r="A16" s="5">
        <v>14</v>
      </c>
      <c r="C16" s="8"/>
      <c r="D16" s="8"/>
      <c r="E16" s="13"/>
      <c r="F16" s="8"/>
      <c r="G16" s="8"/>
      <c r="H16" s="3"/>
      <c r="I16" s="11"/>
      <c r="J16" s="8"/>
      <c r="K16" s="6"/>
      <c r="L16" s="15"/>
      <c r="M16" s="3"/>
      <c r="N16" s="11"/>
      <c r="O16" s="8"/>
      <c r="P16" s="6"/>
      <c r="Q16" s="15"/>
      <c r="R16" s="3"/>
      <c r="S16" s="11"/>
      <c r="T16" s="8"/>
      <c r="U16" s="6"/>
      <c r="V16" s="15"/>
      <c r="W16" s="3"/>
      <c r="X16" s="11"/>
      <c r="Y16" s="8"/>
      <c r="Z16" s="6"/>
      <c r="AA16" s="15"/>
      <c r="AB16" s="3"/>
      <c r="AC16" s="11"/>
      <c r="AD16" s="8"/>
      <c r="AE16" s="6"/>
      <c r="AF16" s="6"/>
      <c r="AG16" s="3"/>
      <c r="AH16" s="15"/>
    </row>
    <row r="17" spans="1:34" x14ac:dyDescent="0.3">
      <c r="A17">
        <v>15</v>
      </c>
      <c r="I17" s="9"/>
      <c r="K17" s="1"/>
      <c r="L17" s="14"/>
      <c r="N17" s="9"/>
      <c r="P17" s="1"/>
      <c r="Q17" s="14"/>
      <c r="S17" s="9"/>
      <c r="U17" s="1"/>
      <c r="V17" s="14"/>
      <c r="X17" s="9"/>
      <c r="Z17" s="1"/>
      <c r="AA17" s="14"/>
      <c r="AC17" s="9"/>
      <c r="AE17" s="1"/>
      <c r="AF17" s="1"/>
      <c r="AH17" s="14"/>
    </row>
    <row r="18" spans="1:34" s="5" customFormat="1" x14ac:dyDescent="0.3">
      <c r="A18" s="5">
        <v>16</v>
      </c>
      <c r="C18" s="8"/>
      <c r="D18" s="8"/>
      <c r="E18" s="13"/>
      <c r="F18" s="8"/>
      <c r="G18" s="8"/>
      <c r="H18" s="3"/>
      <c r="I18" s="11"/>
      <c r="J18" s="8"/>
      <c r="K18" s="6"/>
      <c r="L18" s="15"/>
      <c r="M18" s="3"/>
      <c r="N18" s="11"/>
      <c r="O18" s="8"/>
      <c r="P18" s="6"/>
      <c r="Q18" s="15"/>
      <c r="R18" s="3"/>
      <c r="S18" s="11"/>
      <c r="T18" s="8"/>
      <c r="U18" s="6"/>
      <c r="V18" s="15"/>
      <c r="W18" s="3"/>
      <c r="X18" s="11"/>
      <c r="Y18" s="8"/>
      <c r="Z18" s="6"/>
      <c r="AA18" s="15"/>
      <c r="AB18" s="3"/>
      <c r="AC18" s="11"/>
      <c r="AD18" s="8"/>
      <c r="AE18" s="6"/>
      <c r="AF18" s="6"/>
      <c r="AG18" s="3"/>
      <c r="AH18" s="15"/>
    </row>
    <row r="19" spans="1:34" x14ac:dyDescent="0.3">
      <c r="A19">
        <v>17</v>
      </c>
      <c r="I19" s="9"/>
      <c r="K19" s="1"/>
      <c r="L19" s="14"/>
      <c r="N19" s="9"/>
      <c r="P19" s="1"/>
      <c r="Q19" s="14"/>
      <c r="S19" s="9"/>
      <c r="U19" s="1"/>
      <c r="V19" s="14"/>
      <c r="X19" s="9"/>
      <c r="Z19" s="1"/>
      <c r="AA19" s="14"/>
      <c r="AC19" s="9"/>
      <c r="AE19" s="1"/>
      <c r="AF19" s="1"/>
      <c r="AH19" s="14"/>
    </row>
    <row r="20" spans="1:34" s="5" customFormat="1" x14ac:dyDescent="0.3">
      <c r="A20" s="5">
        <v>18</v>
      </c>
      <c r="C20" s="8"/>
      <c r="D20" s="8"/>
      <c r="E20" s="13"/>
      <c r="F20" s="8"/>
      <c r="G20" s="8"/>
      <c r="H20" s="3"/>
      <c r="I20" s="11"/>
      <c r="J20" s="8"/>
      <c r="K20" s="6"/>
      <c r="L20" s="15"/>
      <c r="M20" s="3"/>
      <c r="N20" s="11"/>
      <c r="O20" s="8"/>
      <c r="P20" s="6"/>
      <c r="Q20" s="15"/>
      <c r="R20" s="3"/>
      <c r="S20" s="11"/>
      <c r="T20" s="8"/>
      <c r="U20" s="6"/>
      <c r="V20" s="15"/>
      <c r="W20" s="3"/>
      <c r="X20" s="11"/>
      <c r="Y20" s="8"/>
      <c r="Z20" s="6"/>
      <c r="AA20" s="15"/>
      <c r="AB20" s="3"/>
      <c r="AC20" s="11"/>
      <c r="AD20" s="8"/>
      <c r="AE20" s="6"/>
      <c r="AF20" s="6"/>
      <c r="AG20" s="3"/>
      <c r="AH20" s="15"/>
    </row>
    <row r="21" spans="1:34" x14ac:dyDescent="0.3">
      <c r="A21">
        <v>19</v>
      </c>
      <c r="I21" s="9"/>
      <c r="K21" s="1"/>
      <c r="L21" s="14"/>
      <c r="N21" s="9"/>
      <c r="P21" s="1"/>
      <c r="Q21" s="14"/>
      <c r="S21" s="9"/>
      <c r="U21" s="1"/>
      <c r="V21" s="14"/>
      <c r="X21" s="9"/>
      <c r="Z21" s="1"/>
      <c r="AA21" s="14"/>
      <c r="AC21" s="9"/>
      <c r="AE21" s="1"/>
      <c r="AF21" s="1"/>
      <c r="AH21" s="14"/>
    </row>
    <row r="22" spans="1:34" s="5" customFormat="1" x14ac:dyDescent="0.3">
      <c r="A22" s="5">
        <v>20</v>
      </c>
      <c r="C22" s="8"/>
      <c r="D22" s="8"/>
      <c r="E22" s="13"/>
      <c r="F22" s="8"/>
      <c r="G22" s="8"/>
      <c r="H22" s="3"/>
      <c r="I22" s="11"/>
      <c r="J22" s="8"/>
      <c r="K22" s="6"/>
      <c r="L22" s="15"/>
      <c r="M22" s="3"/>
      <c r="N22" s="11"/>
      <c r="O22" s="8"/>
      <c r="P22" s="6"/>
      <c r="Q22" s="15"/>
      <c r="R22" s="3"/>
      <c r="S22" s="11"/>
      <c r="T22" s="8"/>
      <c r="U22" s="6"/>
      <c r="V22" s="15"/>
      <c r="W22" s="3"/>
      <c r="X22" s="11"/>
      <c r="Y22" s="8"/>
      <c r="Z22" s="6"/>
      <c r="AA22" s="15"/>
      <c r="AB22" s="3"/>
      <c r="AC22" s="11"/>
      <c r="AD22" s="8"/>
      <c r="AE22" s="6"/>
      <c r="AF22" s="6"/>
      <c r="AG22" s="3"/>
      <c r="AH22" s="15"/>
    </row>
    <row r="23" spans="1:34" x14ac:dyDescent="0.3">
      <c r="A23">
        <v>21</v>
      </c>
      <c r="I23" s="9"/>
      <c r="K23" s="1"/>
      <c r="L23" s="14"/>
      <c r="N23" s="9"/>
      <c r="P23" s="1"/>
      <c r="Q23" s="14"/>
      <c r="S23" s="9"/>
      <c r="U23" s="1"/>
      <c r="V23" s="14"/>
      <c r="X23" s="9"/>
      <c r="Z23" s="1"/>
      <c r="AA23" s="14"/>
      <c r="AC23" s="9"/>
      <c r="AE23" s="1"/>
      <c r="AF23" s="1"/>
      <c r="AH23" s="14"/>
    </row>
    <row r="24" spans="1:34" s="5" customFormat="1" x14ac:dyDescent="0.3">
      <c r="A24" s="5">
        <v>22</v>
      </c>
      <c r="C24" s="8"/>
      <c r="D24" s="8"/>
      <c r="E24" s="13"/>
      <c r="F24" s="8"/>
      <c r="G24" s="8"/>
      <c r="H24" s="3"/>
      <c r="I24" s="11"/>
      <c r="J24" s="8"/>
      <c r="K24" s="6"/>
      <c r="L24" s="15"/>
      <c r="M24" s="3"/>
      <c r="N24" s="11"/>
      <c r="O24" s="8"/>
      <c r="P24" s="6"/>
      <c r="Q24" s="15"/>
      <c r="R24" s="3"/>
      <c r="S24" s="11"/>
      <c r="T24" s="8"/>
      <c r="U24" s="6"/>
      <c r="V24" s="15"/>
      <c r="W24" s="3"/>
      <c r="X24" s="11"/>
      <c r="Y24" s="8"/>
      <c r="Z24" s="6"/>
      <c r="AA24" s="15"/>
      <c r="AB24" s="3"/>
      <c r="AC24" s="11"/>
      <c r="AD24" s="8"/>
      <c r="AE24" s="6"/>
      <c r="AF24" s="6"/>
      <c r="AG24" s="3"/>
      <c r="AH24" s="15"/>
    </row>
    <row r="25" spans="1:34" x14ac:dyDescent="0.3">
      <c r="A25">
        <v>23</v>
      </c>
      <c r="I25" s="9"/>
      <c r="K25" s="1"/>
      <c r="L25" s="14"/>
      <c r="N25" s="9"/>
      <c r="P25" s="1"/>
      <c r="Q25" s="14"/>
      <c r="S25" s="9"/>
      <c r="U25" s="1"/>
      <c r="V25" s="14"/>
      <c r="X25" s="9"/>
      <c r="Z25" s="1"/>
      <c r="AA25" s="14"/>
      <c r="AC25" s="9"/>
      <c r="AE25" s="1"/>
      <c r="AF25" s="1"/>
      <c r="AH25" s="14"/>
    </row>
    <row r="26" spans="1:34" s="5" customFormat="1" x14ac:dyDescent="0.3">
      <c r="A26" s="5">
        <v>24</v>
      </c>
      <c r="C26" s="8"/>
      <c r="D26" s="8"/>
      <c r="E26" s="13"/>
      <c r="F26" s="8"/>
      <c r="G26" s="8"/>
      <c r="H26" s="3"/>
      <c r="I26" s="11"/>
      <c r="J26" s="8"/>
      <c r="K26" s="6"/>
      <c r="L26" s="15"/>
      <c r="M26" s="3"/>
      <c r="N26" s="11"/>
      <c r="O26" s="8"/>
      <c r="P26" s="6"/>
      <c r="Q26" s="15"/>
      <c r="R26" s="3"/>
      <c r="S26" s="11"/>
      <c r="T26" s="8"/>
      <c r="U26" s="6"/>
      <c r="V26" s="15"/>
      <c r="W26" s="3"/>
      <c r="X26" s="11"/>
      <c r="Y26" s="8"/>
      <c r="Z26" s="6"/>
      <c r="AA26" s="15"/>
      <c r="AB26" s="3"/>
      <c r="AC26" s="11"/>
      <c r="AD26" s="8"/>
      <c r="AE26" s="6"/>
      <c r="AF26" s="6"/>
      <c r="AG26" s="3"/>
      <c r="AH26" s="15"/>
    </row>
    <row r="27" spans="1:34" x14ac:dyDescent="0.3">
      <c r="A27">
        <v>25</v>
      </c>
      <c r="I27" s="9"/>
      <c r="K27" s="1"/>
      <c r="L27" s="14"/>
      <c r="N27" s="9"/>
      <c r="P27" s="1"/>
      <c r="Q27" s="14"/>
      <c r="S27" s="9"/>
      <c r="U27" s="1"/>
      <c r="V27" s="14"/>
      <c r="X27" s="9"/>
      <c r="Z27" s="1"/>
      <c r="AA27" s="14"/>
      <c r="AC27" s="9"/>
      <c r="AE27" s="1"/>
      <c r="AF27" s="1"/>
      <c r="AH27" s="14"/>
    </row>
    <row r="28" spans="1:34" s="5" customFormat="1" x14ac:dyDescent="0.3">
      <c r="A28" s="5">
        <v>26</v>
      </c>
      <c r="C28" s="8"/>
      <c r="D28" s="8"/>
      <c r="E28" s="13"/>
      <c r="F28" s="8"/>
      <c r="G28" s="8"/>
      <c r="H28" s="3"/>
      <c r="I28" s="11"/>
      <c r="J28" s="8"/>
      <c r="K28" s="6"/>
      <c r="L28" s="15"/>
      <c r="M28" s="3"/>
      <c r="N28" s="11"/>
      <c r="O28" s="8"/>
      <c r="P28" s="6"/>
      <c r="Q28" s="15"/>
      <c r="R28" s="3"/>
      <c r="S28" s="11"/>
      <c r="T28" s="8"/>
      <c r="U28" s="6"/>
      <c r="V28" s="15"/>
      <c r="W28" s="3"/>
      <c r="X28" s="11"/>
      <c r="Y28" s="8"/>
      <c r="Z28" s="6"/>
      <c r="AA28" s="15"/>
      <c r="AB28" s="3"/>
      <c r="AC28" s="11"/>
      <c r="AD28" s="8"/>
      <c r="AE28" s="6"/>
      <c r="AF28" s="6"/>
      <c r="AG28" s="3"/>
      <c r="AH28" s="15"/>
    </row>
    <row r="29" spans="1:34" x14ac:dyDescent="0.3">
      <c r="A29">
        <v>27</v>
      </c>
      <c r="I29" s="9"/>
      <c r="K29" s="1"/>
      <c r="L29" s="14"/>
      <c r="N29" s="9"/>
      <c r="P29" s="1"/>
      <c r="Q29" s="14"/>
      <c r="S29" s="9"/>
      <c r="U29" s="1"/>
      <c r="V29" s="14"/>
      <c r="X29" s="9"/>
      <c r="Z29" s="1"/>
      <c r="AA29" s="14"/>
      <c r="AC29" s="9"/>
      <c r="AE29" s="1"/>
      <c r="AF29" s="1"/>
      <c r="AH29" s="14"/>
    </row>
    <row r="30" spans="1:34" s="5" customFormat="1" x14ac:dyDescent="0.3">
      <c r="A30" s="5">
        <v>28</v>
      </c>
      <c r="C30" s="8"/>
      <c r="D30" s="8"/>
      <c r="E30" s="13"/>
      <c r="F30" s="8"/>
      <c r="G30" s="8"/>
      <c r="H30" s="3"/>
      <c r="I30" s="11"/>
      <c r="J30" s="8"/>
      <c r="K30" s="6"/>
      <c r="L30" s="15"/>
      <c r="M30" s="3"/>
      <c r="N30" s="11"/>
      <c r="O30" s="8"/>
      <c r="P30" s="6"/>
      <c r="Q30" s="15"/>
      <c r="R30" s="3"/>
      <c r="S30" s="11"/>
      <c r="T30" s="8"/>
      <c r="U30" s="6"/>
      <c r="V30" s="15"/>
      <c r="W30" s="3"/>
      <c r="X30" s="11"/>
      <c r="Y30" s="8"/>
      <c r="Z30" s="6"/>
      <c r="AA30" s="15"/>
      <c r="AB30" s="3"/>
      <c r="AC30" s="11"/>
      <c r="AD30" s="8"/>
      <c r="AE30" s="6"/>
      <c r="AF30" s="6"/>
      <c r="AG30" s="3"/>
      <c r="AH30" s="15"/>
    </row>
    <row r="31" spans="1:34" x14ac:dyDescent="0.3">
      <c r="A31">
        <v>29</v>
      </c>
      <c r="I31" s="9"/>
      <c r="K31" s="1"/>
      <c r="L31" s="14"/>
      <c r="N31" s="9"/>
      <c r="P31" s="1"/>
      <c r="Q31" s="14"/>
      <c r="S31" s="9"/>
      <c r="U31" s="1"/>
      <c r="V31" s="14"/>
      <c r="X31" s="9"/>
      <c r="Z31" s="1"/>
      <c r="AA31" s="14"/>
      <c r="AC31" s="9"/>
      <c r="AE31" s="1"/>
      <c r="AF31" s="1"/>
      <c r="AH31" s="14"/>
    </row>
    <row r="32" spans="1:34" s="5" customFormat="1" x14ac:dyDescent="0.3">
      <c r="A32" s="5">
        <v>30</v>
      </c>
      <c r="C32" s="8"/>
      <c r="D32" s="8"/>
      <c r="E32" s="13"/>
      <c r="F32" s="8"/>
      <c r="G32" s="8"/>
      <c r="H32" s="3"/>
      <c r="I32" s="11"/>
      <c r="J32" s="8"/>
      <c r="K32" s="6"/>
      <c r="L32" s="15"/>
      <c r="M32" s="3"/>
      <c r="N32" s="11"/>
      <c r="O32" s="8"/>
      <c r="P32" s="6"/>
      <c r="Q32" s="15"/>
      <c r="R32" s="3"/>
      <c r="S32" s="11"/>
      <c r="T32" s="8"/>
      <c r="U32" s="6"/>
      <c r="V32" s="15"/>
      <c r="W32" s="3"/>
      <c r="X32" s="11"/>
      <c r="Y32" s="8"/>
      <c r="Z32" s="6"/>
      <c r="AA32" s="15"/>
      <c r="AB32" s="3"/>
      <c r="AC32" s="11"/>
      <c r="AD32" s="8"/>
      <c r="AE32" s="6"/>
      <c r="AF32" s="6"/>
      <c r="AG32" s="3"/>
      <c r="AH32" s="15"/>
    </row>
    <row r="33" spans="1:34" x14ac:dyDescent="0.3">
      <c r="A33">
        <v>31</v>
      </c>
      <c r="I33" s="9"/>
      <c r="K33" s="1"/>
      <c r="L33" s="14"/>
      <c r="N33" s="9"/>
      <c r="P33" s="1"/>
      <c r="Q33" s="14"/>
      <c r="S33" s="9"/>
      <c r="U33" s="1"/>
      <c r="V33" s="14"/>
      <c r="X33" s="9"/>
      <c r="Z33" s="1"/>
      <c r="AA33" s="14"/>
      <c r="AC33" s="9"/>
      <c r="AE33" s="1"/>
      <c r="AF33" s="1"/>
      <c r="AH33" s="14"/>
    </row>
    <row r="34" spans="1:34" s="5" customFormat="1" x14ac:dyDescent="0.3">
      <c r="A34" s="5">
        <v>32</v>
      </c>
      <c r="C34" s="8"/>
      <c r="D34" s="8"/>
      <c r="E34" s="13"/>
      <c r="F34" s="8"/>
      <c r="G34" s="8"/>
      <c r="H34" s="3"/>
      <c r="I34" s="11"/>
      <c r="J34" s="8"/>
      <c r="K34" s="6"/>
      <c r="L34" s="15"/>
      <c r="M34" s="3"/>
      <c r="N34" s="11"/>
      <c r="O34" s="8"/>
      <c r="P34" s="6"/>
      <c r="Q34" s="15"/>
      <c r="R34" s="3"/>
      <c r="S34" s="11"/>
      <c r="T34" s="8"/>
      <c r="U34" s="6"/>
      <c r="V34" s="15"/>
      <c r="W34" s="3"/>
      <c r="X34" s="11"/>
      <c r="Y34" s="8"/>
      <c r="Z34" s="6"/>
      <c r="AA34" s="15"/>
      <c r="AB34" s="3"/>
      <c r="AC34" s="11"/>
      <c r="AD34" s="8"/>
      <c r="AE34" s="6"/>
      <c r="AF34" s="6"/>
      <c r="AG34" s="3"/>
      <c r="AH34" s="15"/>
    </row>
    <row r="35" spans="1:34" x14ac:dyDescent="0.3">
      <c r="A35">
        <v>33</v>
      </c>
      <c r="I35" s="9"/>
      <c r="K35" s="1"/>
      <c r="L35" s="14"/>
      <c r="N35" s="9"/>
      <c r="P35" s="1"/>
      <c r="Q35" s="14"/>
      <c r="S35" s="9"/>
      <c r="U35" s="1"/>
      <c r="V35" s="14"/>
      <c r="X35" s="9"/>
      <c r="Z35" s="1"/>
      <c r="AA35" s="14"/>
      <c r="AC35" s="9"/>
      <c r="AE35" s="1"/>
      <c r="AF35" s="1"/>
      <c r="AH35" s="14"/>
    </row>
    <row r="36" spans="1:34" s="5" customFormat="1" x14ac:dyDescent="0.3">
      <c r="A36" s="5">
        <v>34</v>
      </c>
      <c r="C36" s="8"/>
      <c r="D36" s="8"/>
      <c r="E36" s="13"/>
      <c r="F36" s="8"/>
      <c r="G36" s="8"/>
      <c r="H36" s="3"/>
      <c r="I36" s="11"/>
      <c r="J36" s="8"/>
      <c r="K36" s="6"/>
      <c r="L36" s="15"/>
      <c r="M36" s="3"/>
      <c r="N36" s="11"/>
      <c r="O36" s="8"/>
      <c r="P36" s="6"/>
      <c r="Q36" s="15"/>
      <c r="R36" s="3"/>
      <c r="S36" s="11"/>
      <c r="T36" s="8"/>
      <c r="U36" s="6"/>
      <c r="V36" s="15"/>
      <c r="W36" s="3"/>
      <c r="X36" s="11"/>
      <c r="Y36" s="8"/>
      <c r="Z36" s="6"/>
      <c r="AA36" s="15"/>
      <c r="AB36" s="3"/>
      <c r="AC36" s="11"/>
      <c r="AD36" s="8"/>
      <c r="AE36" s="6"/>
      <c r="AF36" s="6"/>
      <c r="AG36" s="3"/>
      <c r="AH36" s="15"/>
    </row>
    <row r="37" spans="1:34" x14ac:dyDescent="0.3">
      <c r="A37">
        <v>35</v>
      </c>
      <c r="I37" s="9"/>
      <c r="K37" s="1"/>
      <c r="L37" s="14"/>
      <c r="N37" s="9"/>
      <c r="P37" s="1"/>
      <c r="Q37" s="14"/>
      <c r="S37" s="9"/>
      <c r="U37" s="1"/>
      <c r="V37" s="14"/>
      <c r="X37" s="9"/>
      <c r="Z37" s="1"/>
      <c r="AA37" s="14"/>
      <c r="AC37" s="9"/>
      <c r="AE37" s="1"/>
      <c r="AF37" s="1"/>
      <c r="AH37" s="14"/>
    </row>
    <row r="38" spans="1:34" s="5" customFormat="1" x14ac:dyDescent="0.3">
      <c r="A38" s="5">
        <v>36</v>
      </c>
      <c r="C38" s="8"/>
      <c r="D38" s="8"/>
      <c r="E38" s="13"/>
      <c r="F38" s="8"/>
      <c r="G38" s="8"/>
      <c r="H38" s="3"/>
      <c r="I38" s="11"/>
      <c r="J38" s="8"/>
      <c r="K38" s="6"/>
      <c r="L38" s="15"/>
      <c r="M38" s="3"/>
      <c r="N38" s="11"/>
      <c r="O38" s="8"/>
      <c r="P38" s="6"/>
      <c r="Q38" s="15"/>
      <c r="R38" s="3"/>
      <c r="S38" s="11"/>
      <c r="T38" s="8"/>
      <c r="U38" s="6"/>
      <c r="V38" s="15"/>
      <c r="W38" s="3"/>
      <c r="X38" s="11"/>
      <c r="Y38" s="8"/>
      <c r="Z38" s="6"/>
      <c r="AA38" s="15"/>
      <c r="AB38" s="3"/>
      <c r="AC38" s="11"/>
      <c r="AD38" s="8"/>
      <c r="AE38" s="6"/>
      <c r="AF38" s="6"/>
      <c r="AG38" s="3"/>
      <c r="AH38" s="15"/>
    </row>
    <row r="39" spans="1:34" x14ac:dyDescent="0.3">
      <c r="A39">
        <v>37</v>
      </c>
      <c r="I39" s="9"/>
      <c r="K39" s="1"/>
      <c r="L39" s="14"/>
      <c r="N39" s="9"/>
      <c r="P39" s="1"/>
      <c r="Q39" s="14"/>
      <c r="S39" s="9"/>
      <c r="U39" s="1"/>
      <c r="V39" s="14"/>
      <c r="X39" s="9"/>
      <c r="Z39" s="1"/>
      <c r="AA39" s="14"/>
      <c r="AC39" s="9"/>
      <c r="AE39" s="1"/>
      <c r="AF39" s="1"/>
      <c r="AH39" s="14"/>
    </row>
    <row r="40" spans="1:34" s="5" customFormat="1" x14ac:dyDescent="0.3">
      <c r="A40" s="5">
        <v>38</v>
      </c>
      <c r="C40" s="8"/>
      <c r="D40" s="8"/>
      <c r="E40" s="13"/>
      <c r="F40" s="8"/>
      <c r="G40" s="8"/>
      <c r="H40" s="3"/>
      <c r="I40" s="11"/>
      <c r="J40" s="8"/>
      <c r="K40" s="6"/>
      <c r="L40" s="15"/>
      <c r="M40" s="3"/>
      <c r="N40" s="11"/>
      <c r="O40" s="8"/>
      <c r="P40" s="6"/>
      <c r="Q40" s="15"/>
      <c r="R40" s="3"/>
      <c r="S40" s="11"/>
      <c r="T40" s="8"/>
      <c r="U40" s="6"/>
      <c r="V40" s="15"/>
      <c r="W40" s="3"/>
      <c r="X40" s="11"/>
      <c r="Y40" s="8"/>
      <c r="Z40" s="6"/>
      <c r="AA40" s="15"/>
      <c r="AB40" s="3"/>
      <c r="AC40" s="11"/>
      <c r="AD40" s="8"/>
      <c r="AE40" s="6"/>
      <c r="AF40" s="6"/>
      <c r="AG40" s="3"/>
      <c r="AH40" s="15"/>
    </row>
    <row r="41" spans="1:34" x14ac:dyDescent="0.3">
      <c r="A41">
        <v>39</v>
      </c>
      <c r="I41" s="9"/>
      <c r="K41" s="1"/>
      <c r="L41" s="14"/>
      <c r="N41" s="9"/>
      <c r="P41" s="1"/>
      <c r="Q41" s="14"/>
      <c r="S41" s="9"/>
      <c r="U41" s="1"/>
      <c r="V41" s="14"/>
      <c r="X41" s="9"/>
      <c r="Z41" s="1"/>
      <c r="AA41" s="14"/>
      <c r="AC41" s="9"/>
      <c r="AE41" s="1"/>
      <c r="AF41" s="1"/>
      <c r="AH41" s="14"/>
    </row>
    <row r="42" spans="1:34" s="5" customFormat="1" x14ac:dyDescent="0.3">
      <c r="A42" s="5">
        <v>40</v>
      </c>
      <c r="C42" s="8"/>
      <c r="D42" s="8"/>
      <c r="E42" s="13"/>
      <c r="F42" s="8"/>
      <c r="G42" s="8"/>
      <c r="H42" s="3"/>
      <c r="I42" s="11"/>
      <c r="J42" s="8"/>
      <c r="K42" s="6"/>
      <c r="L42" s="15"/>
      <c r="M42" s="3"/>
      <c r="N42" s="11"/>
      <c r="O42" s="8"/>
      <c r="P42" s="6"/>
      <c r="Q42" s="15"/>
      <c r="R42" s="3"/>
      <c r="S42" s="11"/>
      <c r="T42" s="8"/>
      <c r="U42" s="6"/>
      <c r="V42" s="15"/>
      <c r="W42" s="3"/>
      <c r="X42" s="11"/>
      <c r="Y42" s="8"/>
      <c r="Z42" s="6"/>
      <c r="AA42" s="15"/>
      <c r="AB42" s="3"/>
      <c r="AC42" s="11"/>
      <c r="AD42" s="8"/>
      <c r="AE42" s="6"/>
      <c r="AF42" s="6"/>
      <c r="AG42" s="3"/>
      <c r="AH42" s="15"/>
    </row>
    <row r="43" spans="1:34" x14ac:dyDescent="0.3">
      <c r="A43">
        <v>41</v>
      </c>
      <c r="I43" s="9"/>
      <c r="K43" s="1"/>
      <c r="L43" s="14"/>
      <c r="N43" s="9"/>
      <c r="P43" s="1"/>
      <c r="Q43" s="14"/>
      <c r="S43" s="9"/>
      <c r="U43" s="1"/>
      <c r="V43" s="14"/>
      <c r="X43" s="9"/>
      <c r="Z43" s="1"/>
      <c r="AA43" s="14"/>
      <c r="AC43" s="9"/>
      <c r="AE43" s="1"/>
      <c r="AF43" s="1"/>
      <c r="AH43" s="14"/>
    </row>
    <row r="44" spans="1:34" s="5" customFormat="1" x14ac:dyDescent="0.3">
      <c r="A44" s="5">
        <v>42</v>
      </c>
      <c r="C44" s="8"/>
      <c r="D44" s="8"/>
      <c r="E44" s="13"/>
      <c r="F44" s="8"/>
      <c r="G44" s="8"/>
      <c r="H44" s="3"/>
      <c r="I44" s="11"/>
      <c r="J44" s="8"/>
      <c r="K44" s="6"/>
      <c r="L44" s="15"/>
      <c r="M44" s="3"/>
      <c r="N44" s="11"/>
      <c r="O44" s="8"/>
      <c r="P44" s="6"/>
      <c r="Q44" s="15"/>
      <c r="R44" s="3"/>
      <c r="S44" s="11"/>
      <c r="T44" s="8"/>
      <c r="U44" s="6"/>
      <c r="V44" s="15"/>
      <c r="W44" s="3"/>
      <c r="X44" s="11"/>
      <c r="Y44" s="8"/>
      <c r="Z44" s="6"/>
      <c r="AA44" s="15"/>
      <c r="AB44" s="3"/>
      <c r="AC44" s="11"/>
      <c r="AD44" s="8"/>
      <c r="AE44" s="6"/>
      <c r="AF44" s="6"/>
      <c r="AG44" s="3"/>
      <c r="AH44" s="15"/>
    </row>
    <row r="45" spans="1:34" x14ac:dyDescent="0.3">
      <c r="A45">
        <v>43</v>
      </c>
      <c r="I45" s="9"/>
      <c r="K45" s="1"/>
      <c r="L45" s="14"/>
      <c r="N45" s="9"/>
      <c r="P45" s="1"/>
      <c r="Q45" s="14"/>
      <c r="S45" s="9"/>
      <c r="U45" s="1"/>
      <c r="V45" s="14"/>
      <c r="X45" s="9"/>
      <c r="Z45" s="1"/>
      <c r="AA45" s="14"/>
      <c r="AC45" s="9"/>
      <c r="AE45" s="1"/>
      <c r="AF45" s="1"/>
      <c r="AH45" s="14"/>
    </row>
    <row r="46" spans="1:34" s="5" customFormat="1" x14ac:dyDescent="0.3">
      <c r="A46" s="5">
        <v>44</v>
      </c>
      <c r="C46" s="8"/>
      <c r="D46" s="8"/>
      <c r="E46" s="13"/>
      <c r="F46" s="8"/>
      <c r="G46" s="8"/>
      <c r="H46" s="3"/>
      <c r="I46" s="11"/>
      <c r="J46" s="8"/>
      <c r="K46" s="6"/>
      <c r="L46" s="15"/>
      <c r="M46" s="3"/>
      <c r="N46" s="11"/>
      <c r="O46" s="8"/>
      <c r="P46" s="6"/>
      <c r="Q46" s="15"/>
      <c r="R46" s="3"/>
      <c r="S46" s="11"/>
      <c r="T46" s="8"/>
      <c r="U46" s="6"/>
      <c r="V46" s="15"/>
      <c r="W46" s="3"/>
      <c r="X46" s="11"/>
      <c r="Y46" s="8"/>
      <c r="Z46" s="6"/>
      <c r="AA46" s="15"/>
      <c r="AB46" s="3"/>
      <c r="AC46" s="11"/>
      <c r="AD46" s="8"/>
      <c r="AE46" s="6"/>
      <c r="AF46" s="6"/>
      <c r="AG46" s="3"/>
      <c r="AH46" s="15"/>
    </row>
    <row r="47" spans="1:34" x14ac:dyDescent="0.3">
      <c r="A47">
        <v>45</v>
      </c>
      <c r="I47" s="9"/>
      <c r="K47" s="1"/>
      <c r="L47" s="14"/>
      <c r="N47" s="9"/>
      <c r="P47" s="1"/>
      <c r="Q47" s="14"/>
      <c r="S47" s="9"/>
      <c r="U47" s="1"/>
      <c r="V47" s="14"/>
      <c r="X47" s="9"/>
      <c r="Z47" s="1"/>
      <c r="AA47" s="14"/>
      <c r="AC47" s="9"/>
      <c r="AE47" s="1"/>
      <c r="AF47" s="1"/>
      <c r="AH47" s="14"/>
    </row>
    <row r="48" spans="1:34" s="5" customFormat="1" x14ac:dyDescent="0.3">
      <c r="A48" s="5">
        <v>46</v>
      </c>
      <c r="C48" s="8"/>
      <c r="D48" s="8"/>
      <c r="E48" s="13"/>
      <c r="F48" s="8"/>
      <c r="G48" s="8"/>
      <c r="H48" s="3"/>
      <c r="I48" s="11"/>
      <c r="J48" s="8"/>
      <c r="K48" s="6"/>
      <c r="L48" s="15"/>
      <c r="M48" s="3"/>
      <c r="N48" s="11"/>
      <c r="O48" s="8"/>
      <c r="P48" s="6"/>
      <c r="Q48" s="15"/>
      <c r="R48" s="3"/>
      <c r="S48" s="11"/>
      <c r="T48" s="8"/>
      <c r="U48" s="6"/>
      <c r="V48" s="15"/>
      <c r="W48" s="3"/>
      <c r="X48" s="11"/>
      <c r="Y48" s="8"/>
      <c r="Z48" s="6"/>
      <c r="AA48" s="15"/>
      <c r="AB48" s="3"/>
      <c r="AC48" s="11"/>
      <c r="AD48" s="8"/>
      <c r="AE48" s="6"/>
      <c r="AF48" s="6"/>
      <c r="AG48" s="3"/>
      <c r="AH48" s="15"/>
    </row>
    <row r="49" spans="1:34" x14ac:dyDescent="0.3">
      <c r="A49">
        <v>47</v>
      </c>
      <c r="I49" s="9"/>
      <c r="K49" s="1"/>
      <c r="L49" s="14"/>
      <c r="N49" s="9"/>
      <c r="P49" s="1"/>
      <c r="Q49" s="14"/>
      <c r="S49" s="9"/>
      <c r="U49" s="1"/>
      <c r="V49" s="14"/>
      <c r="X49" s="9"/>
      <c r="Z49" s="1"/>
      <c r="AA49" s="14"/>
      <c r="AC49" s="9"/>
      <c r="AE49" s="1"/>
      <c r="AF49" s="1"/>
      <c r="AH49" s="14"/>
    </row>
    <row r="50" spans="1:34" s="5" customFormat="1" x14ac:dyDescent="0.3">
      <c r="A50" s="5">
        <v>48</v>
      </c>
      <c r="C50" s="8"/>
      <c r="D50" s="8"/>
      <c r="E50" s="13"/>
      <c r="F50" s="8"/>
      <c r="G50" s="8"/>
      <c r="H50" s="3"/>
      <c r="I50" s="11"/>
      <c r="J50" s="8"/>
      <c r="K50" s="6"/>
      <c r="L50" s="15"/>
      <c r="M50" s="3"/>
      <c r="N50" s="11"/>
      <c r="O50" s="8"/>
      <c r="P50" s="6"/>
      <c r="Q50" s="15"/>
      <c r="R50" s="3"/>
      <c r="S50" s="11"/>
      <c r="T50" s="8"/>
      <c r="U50" s="6"/>
      <c r="V50" s="15"/>
      <c r="W50" s="3"/>
      <c r="X50" s="11"/>
      <c r="Y50" s="8"/>
      <c r="Z50" s="6"/>
      <c r="AA50" s="15"/>
      <c r="AB50" s="3"/>
      <c r="AC50" s="11"/>
      <c r="AD50" s="8"/>
      <c r="AE50" s="6"/>
      <c r="AF50" s="6"/>
      <c r="AG50" s="3"/>
      <c r="AH50" s="15"/>
    </row>
    <row r="51" spans="1:34" x14ac:dyDescent="0.3">
      <c r="A51">
        <v>49</v>
      </c>
      <c r="I51" s="9"/>
      <c r="K51" s="1"/>
      <c r="L51" s="14"/>
      <c r="N51" s="9"/>
      <c r="P51" s="1"/>
      <c r="Q51" s="14"/>
      <c r="S51" s="9"/>
      <c r="U51" s="1"/>
      <c r="V51" s="14"/>
      <c r="X51" s="9"/>
      <c r="Z51" s="1"/>
      <c r="AA51" s="14"/>
      <c r="AC51" s="9"/>
      <c r="AE51" s="1"/>
      <c r="AF51" s="1"/>
      <c r="AH51" s="14"/>
    </row>
    <row r="52" spans="1:34" s="5" customFormat="1" x14ac:dyDescent="0.3">
      <c r="A52" s="5">
        <v>50</v>
      </c>
      <c r="C52" s="8"/>
      <c r="D52" s="8"/>
      <c r="E52" s="13"/>
      <c r="F52" s="8"/>
      <c r="G52" s="8"/>
      <c r="H52" s="3"/>
      <c r="I52" s="11"/>
      <c r="J52" s="8"/>
      <c r="K52" s="6"/>
      <c r="L52" s="15"/>
      <c r="M52" s="3"/>
      <c r="N52" s="11"/>
      <c r="O52" s="8"/>
      <c r="P52" s="6"/>
      <c r="Q52" s="15"/>
      <c r="R52" s="3"/>
      <c r="S52" s="11"/>
      <c r="T52" s="8"/>
      <c r="U52" s="6"/>
      <c r="V52" s="15"/>
      <c r="W52" s="3"/>
      <c r="X52" s="11"/>
      <c r="Y52" s="8"/>
      <c r="Z52" s="6"/>
      <c r="AA52" s="15"/>
      <c r="AB52" s="3"/>
      <c r="AC52" s="11"/>
      <c r="AD52" s="8"/>
      <c r="AE52" s="6"/>
      <c r="AF52" s="6"/>
      <c r="AG52" s="3"/>
      <c r="AH52" s="15"/>
    </row>
  </sheetData>
  <sheetProtection sheet="1" objects="1" scenarios="1"/>
  <mergeCells count="1">
    <mergeCell ref="A1:AI1"/>
  </mergeCells>
  <dataValidations count="1">
    <dataValidation allowBlank="1" showInputMessage="1" showErrorMessage="1" promptTitle="Não Mexer" prompt="NÂO MEXER" sqref="K3:L52 P3:P52 U3:U52 Z3:Z52 AE3:AE52" xr:uid="{CA636420-EA6C-4E45-A080-AE3643BB018F}"/>
  </dataValidations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D897BE6-1DEC-4BE1-86D2-19D2BCD65090}">
          <x14:formula1>
            <xm:f>Classes!$A$2:$A$7</xm:f>
          </x14:formula1>
          <xm:sqref>E3:E52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E83F7-8A72-4171-B27B-DB2D113CBAD4}">
  <dimension ref="A1:AJ52"/>
  <sheetViews>
    <sheetView zoomScale="62" workbookViewId="0">
      <pane ySplit="2" topLeftCell="A3" activePane="bottomLeft" state="frozen"/>
      <selection pane="bottomLeft" activeCell="AJ6" sqref="AJ6"/>
    </sheetView>
  </sheetViews>
  <sheetFormatPr defaultRowHeight="14.4" x14ac:dyDescent="0.3"/>
  <cols>
    <col min="1" max="1" width="16.21875" bestFit="1" customWidth="1"/>
    <col min="3" max="3" width="19.44140625" style="10" bestFit="1" customWidth="1"/>
    <col min="4" max="4" width="22.88671875" style="10" customWidth="1"/>
    <col min="5" max="5" width="31.44140625" style="12" bestFit="1" customWidth="1"/>
    <col min="6" max="6" width="13.77734375" style="10" hidden="1" customWidth="1"/>
    <col min="7" max="7" width="16.21875" style="10" hidden="1" customWidth="1"/>
    <col min="8" max="8" width="3.109375" style="3" customWidth="1"/>
    <col min="9" max="9" width="11.33203125" style="10" customWidth="1"/>
    <col min="10" max="10" width="11.33203125" style="10" hidden="1" customWidth="1"/>
    <col min="11" max="11" width="11.33203125" customWidth="1"/>
    <col min="12" max="12" width="11.33203125" style="2" customWidth="1"/>
    <col min="13" max="13" width="3" style="3" customWidth="1"/>
    <col min="14" max="14" width="11.88671875" style="10" customWidth="1"/>
    <col min="15" max="15" width="11.88671875" style="10" hidden="1" customWidth="1"/>
    <col min="16" max="16" width="11.33203125" customWidth="1"/>
    <col min="17" max="17" width="11.44140625" style="2" bestFit="1" customWidth="1"/>
    <col min="18" max="18" width="3" style="3" customWidth="1"/>
    <col min="19" max="19" width="11.77734375" style="10" bestFit="1" customWidth="1"/>
    <col min="20" max="20" width="0" style="10" hidden="1" customWidth="1"/>
    <col min="21" max="21" width="11.33203125" customWidth="1"/>
    <col min="22" max="22" width="11.44140625" style="2" bestFit="1" customWidth="1"/>
    <col min="23" max="23" width="3" style="3" customWidth="1"/>
    <col min="24" max="24" width="11.77734375" style="10" bestFit="1" customWidth="1"/>
    <col min="25" max="25" width="6.33203125" style="10" hidden="1" customWidth="1"/>
    <col min="26" max="26" width="11.33203125" customWidth="1"/>
    <col min="27" max="27" width="11.44140625" style="2" bestFit="1" customWidth="1"/>
    <col min="28" max="28" width="3.109375" style="3" customWidth="1"/>
    <col min="29" max="29" width="11.77734375" style="10" bestFit="1" customWidth="1"/>
    <col min="30" max="30" width="0" style="10" hidden="1" customWidth="1"/>
    <col min="31" max="31" width="11.33203125" customWidth="1"/>
    <col min="32" max="32" width="11.44140625" bestFit="1" customWidth="1"/>
    <col min="33" max="33" width="3" style="3" customWidth="1"/>
    <col min="34" max="34" width="11.5546875" style="2" hidden="1" customWidth="1"/>
    <col min="35" max="35" width="13.5546875" customWidth="1"/>
  </cols>
  <sheetData>
    <row r="1" spans="1:36" ht="61.2" x14ac:dyDescent="1.1000000000000001">
      <c r="A1" s="25" t="s">
        <v>100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1:36" s="21" customFormat="1" ht="28.8" x14ac:dyDescent="0.3">
      <c r="A2" s="18" t="s">
        <v>95</v>
      </c>
      <c r="B2" s="18" t="s">
        <v>8</v>
      </c>
      <c r="C2" s="18" t="s">
        <v>1</v>
      </c>
      <c r="D2" s="18" t="s">
        <v>9</v>
      </c>
      <c r="E2" s="19" t="s">
        <v>0</v>
      </c>
      <c r="F2" s="18" t="s">
        <v>0</v>
      </c>
      <c r="G2" s="18" t="s">
        <v>10</v>
      </c>
      <c r="H2" s="16"/>
      <c r="I2" s="19" t="s">
        <v>11</v>
      </c>
      <c r="J2" s="19" t="s">
        <v>26</v>
      </c>
      <c r="K2" s="19" t="s">
        <v>40</v>
      </c>
      <c r="L2" s="19" t="s">
        <v>34</v>
      </c>
      <c r="M2" s="17"/>
      <c r="N2" s="19" t="s">
        <v>12</v>
      </c>
      <c r="O2" s="19" t="s">
        <v>25</v>
      </c>
      <c r="P2" s="19" t="s">
        <v>41</v>
      </c>
      <c r="Q2" s="19" t="s">
        <v>33</v>
      </c>
      <c r="R2" s="17"/>
      <c r="S2" s="19" t="s">
        <v>13</v>
      </c>
      <c r="T2" s="19" t="s">
        <v>27</v>
      </c>
      <c r="U2" s="19" t="s">
        <v>42</v>
      </c>
      <c r="V2" s="19" t="s">
        <v>32</v>
      </c>
      <c r="W2" s="17"/>
      <c r="X2" s="19" t="s">
        <v>14</v>
      </c>
      <c r="Y2" s="19" t="s">
        <v>28</v>
      </c>
      <c r="Z2" s="19" t="s">
        <v>43</v>
      </c>
      <c r="AA2" s="19" t="s">
        <v>31</v>
      </c>
      <c r="AB2" s="17"/>
      <c r="AC2" s="19" t="s">
        <v>15</v>
      </c>
      <c r="AD2" s="19" t="s">
        <v>29</v>
      </c>
      <c r="AE2" s="19" t="s">
        <v>44</v>
      </c>
      <c r="AF2" s="19" t="s">
        <v>30</v>
      </c>
      <c r="AG2" s="4"/>
      <c r="AH2" s="19" t="s">
        <v>16</v>
      </c>
      <c r="AI2" s="19" t="s">
        <v>94</v>
      </c>
      <c r="AJ2" s="20"/>
    </row>
    <row r="3" spans="1:36" x14ac:dyDescent="0.3">
      <c r="A3">
        <v>1</v>
      </c>
      <c r="B3" cm="1">
        <f t="array" ref="B3:AI4">_xlfn._xlws.SORT(_xlfn._xlws.FILTER(Geral!A2:AH51,Geral!D2:D51="Transformados-Tração á Frente"),34,1)</f>
        <v>2</v>
      </c>
      <c r="C3" s="10" t="str">
        <v>JOÃO CUNHA</v>
      </c>
      <c r="D3" s="10" t="str">
        <v>MINI</v>
      </c>
      <c r="E3" s="12" t="str">
        <v>Transformados-Tração á Frente</v>
      </c>
      <c r="F3" s="10" t="str">
        <v>Transformados</v>
      </c>
      <c r="G3" s="10" t="str">
        <v>Tração á Frente</v>
      </c>
      <c r="H3" s="3">
        <v>0</v>
      </c>
      <c r="I3" s="9" t="str">
        <v>DSQ</v>
      </c>
      <c r="J3" s="7" t="str">
        <v>DSQ</v>
      </c>
      <c r="K3" s="1">
        <v>2.0833333333333333E-3</v>
      </c>
      <c r="L3" s="14">
        <v>2.0833333333333333E-3</v>
      </c>
      <c r="M3" s="3">
        <v>0</v>
      </c>
      <c r="N3" s="9">
        <v>5.6493055555555561E-4</v>
      </c>
      <c r="O3" s="7">
        <v>0</v>
      </c>
      <c r="P3" s="1">
        <v>0</v>
      </c>
      <c r="Q3" s="14">
        <v>5.6493055555555561E-4</v>
      </c>
      <c r="R3" s="3">
        <v>0</v>
      </c>
      <c r="S3" s="9" t="str">
        <v>DNF</v>
      </c>
      <c r="T3" s="7">
        <v>0</v>
      </c>
      <c r="U3" s="1">
        <v>0</v>
      </c>
      <c r="V3" s="14">
        <v>2.0833333333333333E-3</v>
      </c>
      <c r="W3" s="3">
        <v>0</v>
      </c>
      <c r="X3" s="9">
        <v>5.7013888888888891E-4</v>
      </c>
      <c r="Y3" s="7">
        <v>1</v>
      </c>
      <c r="Z3" s="1">
        <v>1.1574074074074075E-4</v>
      </c>
      <c r="AA3" s="14">
        <v>6.858796296296296E-4</v>
      </c>
      <c r="AB3" s="3">
        <v>0</v>
      </c>
      <c r="AC3" s="9">
        <v>5.579861111111111E-4</v>
      </c>
      <c r="AD3" s="7">
        <v>0</v>
      </c>
      <c r="AE3" s="1">
        <v>0</v>
      </c>
      <c r="AF3" s="1">
        <v>5.579861111111111E-4</v>
      </c>
      <c r="AG3" s="3">
        <v>0</v>
      </c>
      <c r="AH3" s="14">
        <v>5.9754629629629637E-3</v>
      </c>
      <c r="AI3" s="14">
        <v>5.579861111111111E-4</v>
      </c>
    </row>
    <row r="4" spans="1:36" s="5" customFormat="1" ht="33" customHeight="1" x14ac:dyDescent="0.3">
      <c r="A4" s="5">
        <v>2</v>
      </c>
      <c r="B4" s="5">
        <v>17</v>
      </c>
      <c r="C4" s="8" t="str">
        <v>LUIS SILVA</v>
      </c>
      <c r="D4" s="8" t="str">
        <v>MINI</v>
      </c>
      <c r="E4" s="13" t="str">
        <v>Transformados-Tração á Frente</v>
      </c>
      <c r="F4" s="8" t="str">
        <v>Transformados</v>
      </c>
      <c r="G4" s="8" t="str">
        <v>Tração á Frente</v>
      </c>
      <c r="H4" s="3">
        <v>0</v>
      </c>
      <c r="I4" s="11" t="str">
        <v>DSQ</v>
      </c>
      <c r="J4" s="8" t="str">
        <v>DSQ</v>
      </c>
      <c r="K4" s="6">
        <v>2.0833333333333333E-3</v>
      </c>
      <c r="L4" s="15">
        <v>2.0833333333333333E-3</v>
      </c>
      <c r="M4" s="3">
        <v>0</v>
      </c>
      <c r="N4" s="11" t="str">
        <v>DSQ</v>
      </c>
      <c r="O4" s="8" t="str">
        <v>DSQ</v>
      </c>
      <c r="P4" s="6">
        <v>2.0833333333333333E-3</v>
      </c>
      <c r="Q4" s="15">
        <v>2.0833333333333333E-3</v>
      </c>
      <c r="R4" s="3">
        <v>0</v>
      </c>
      <c r="S4" s="11">
        <v>5.7719907407407416E-4</v>
      </c>
      <c r="T4" s="8">
        <v>1</v>
      </c>
      <c r="U4" s="6">
        <v>1.1574074074074075E-4</v>
      </c>
      <c r="V4" s="15">
        <v>6.9293981481481485E-4</v>
      </c>
      <c r="W4" s="3">
        <v>0</v>
      </c>
      <c r="X4" s="11">
        <v>5.6296296296296292E-4</v>
      </c>
      <c r="Y4" s="8">
        <v>1</v>
      </c>
      <c r="Z4" s="6">
        <v>1.1574074074074075E-4</v>
      </c>
      <c r="AA4" s="15">
        <v>6.7870370370370372E-4</v>
      </c>
      <c r="AB4" s="3">
        <v>0</v>
      </c>
      <c r="AC4" s="11">
        <v>5.6226851851851848E-4</v>
      </c>
      <c r="AD4" s="8">
        <v>0</v>
      </c>
      <c r="AE4" s="6">
        <v>0</v>
      </c>
      <c r="AF4" s="6">
        <v>5.6226851851851848E-4</v>
      </c>
      <c r="AG4" s="3">
        <v>0</v>
      </c>
      <c r="AH4" s="15">
        <v>6.1005787037037035E-3</v>
      </c>
      <c r="AI4" s="15">
        <v>5.6226851851851848E-4</v>
      </c>
    </row>
    <row r="5" spans="1:36" ht="31.8" customHeight="1" x14ac:dyDescent="0.3">
      <c r="A5">
        <v>3</v>
      </c>
      <c r="I5" s="9"/>
      <c r="J5" s="9"/>
      <c r="K5" s="1"/>
      <c r="L5" s="14"/>
      <c r="N5" s="9"/>
      <c r="O5" s="9"/>
      <c r="P5" s="1"/>
      <c r="Q5" s="14"/>
      <c r="S5" s="9"/>
      <c r="T5" s="9"/>
      <c r="U5" s="1"/>
      <c r="V5" s="14"/>
      <c r="X5" s="9"/>
      <c r="Y5" s="9"/>
      <c r="Z5" s="1"/>
      <c r="AA5" s="14"/>
      <c r="AC5" s="9"/>
      <c r="AD5" s="9"/>
      <c r="AE5" s="1"/>
      <c r="AF5" s="1"/>
      <c r="AH5" s="14"/>
      <c r="AI5" s="14"/>
    </row>
    <row r="6" spans="1:36" s="5" customFormat="1" ht="46.2" customHeight="1" x14ac:dyDescent="0.3">
      <c r="A6" s="5">
        <v>4</v>
      </c>
      <c r="C6" s="8"/>
      <c r="D6" s="8"/>
      <c r="E6" s="13"/>
      <c r="F6" s="8"/>
      <c r="G6" s="8"/>
      <c r="H6" s="3"/>
      <c r="I6" s="11"/>
      <c r="J6" s="8"/>
      <c r="K6" s="6"/>
      <c r="L6" s="15"/>
      <c r="M6" s="3"/>
      <c r="N6" s="11"/>
      <c r="O6" s="8"/>
      <c r="P6" s="6"/>
      <c r="Q6" s="15"/>
      <c r="R6" s="3"/>
      <c r="S6" s="11"/>
      <c r="T6" s="8"/>
      <c r="U6" s="6"/>
      <c r="V6" s="15"/>
      <c r="W6" s="3"/>
      <c r="X6" s="11"/>
      <c r="Y6" s="8"/>
      <c r="Z6" s="6"/>
      <c r="AA6" s="15"/>
      <c r="AB6" s="3"/>
      <c r="AC6" s="11"/>
      <c r="AD6" s="8"/>
      <c r="AE6" s="6"/>
      <c r="AF6" s="6"/>
      <c r="AG6" s="3"/>
      <c r="AH6" s="15"/>
    </row>
    <row r="7" spans="1:36" ht="47.4" customHeight="1" x14ac:dyDescent="0.3">
      <c r="A7">
        <v>5</v>
      </c>
      <c r="I7" s="9"/>
      <c r="K7" s="1"/>
      <c r="L7" s="14"/>
      <c r="N7" s="9"/>
      <c r="P7" s="1"/>
      <c r="Q7" s="14"/>
      <c r="S7" s="9"/>
      <c r="U7" s="1"/>
      <c r="V7" s="14"/>
      <c r="X7" s="9"/>
      <c r="Z7" s="1"/>
      <c r="AA7" s="14"/>
      <c r="AC7" s="9"/>
      <c r="AE7" s="1"/>
      <c r="AF7" s="1"/>
      <c r="AH7" s="14"/>
    </row>
    <row r="8" spans="1:36" s="5" customFormat="1" ht="41.4" customHeight="1" x14ac:dyDescent="0.3">
      <c r="A8" s="5">
        <v>6</v>
      </c>
      <c r="C8" s="8"/>
      <c r="D8" s="8"/>
      <c r="E8" s="13"/>
      <c r="F8" s="8"/>
      <c r="G8" s="8"/>
      <c r="H8" s="3"/>
      <c r="I8" s="11"/>
      <c r="J8" s="8"/>
      <c r="K8" s="6"/>
      <c r="L8" s="15"/>
      <c r="M8" s="3"/>
      <c r="N8" s="11"/>
      <c r="O8" s="8"/>
      <c r="P8" s="6"/>
      <c r="Q8" s="15"/>
      <c r="R8" s="3"/>
      <c r="S8" s="11"/>
      <c r="T8" s="8"/>
      <c r="U8" s="6"/>
      <c r="V8" s="15"/>
      <c r="W8" s="3"/>
      <c r="X8" s="11"/>
      <c r="Y8" s="8"/>
      <c r="Z8" s="6"/>
      <c r="AA8" s="15"/>
      <c r="AB8" s="3"/>
      <c r="AC8" s="11"/>
      <c r="AD8" s="8"/>
      <c r="AE8" s="6"/>
      <c r="AF8" s="6"/>
      <c r="AG8" s="3"/>
      <c r="AH8" s="15"/>
    </row>
    <row r="9" spans="1:36" ht="40.200000000000003" customHeight="1" x14ac:dyDescent="0.3">
      <c r="A9">
        <v>7</v>
      </c>
      <c r="I9" s="9"/>
      <c r="K9" s="1"/>
      <c r="L9" s="14"/>
      <c r="N9" s="9"/>
      <c r="P9" s="1"/>
      <c r="Q9" s="14"/>
      <c r="S9" s="9"/>
      <c r="U9" s="1"/>
      <c r="V9" s="14"/>
      <c r="X9" s="9"/>
      <c r="Z9" s="1"/>
      <c r="AA9" s="14"/>
      <c r="AC9" s="9"/>
      <c r="AE9" s="1"/>
      <c r="AF9" s="1"/>
      <c r="AH9" s="14"/>
    </row>
    <row r="10" spans="1:36" s="5" customFormat="1" ht="41.4" customHeight="1" x14ac:dyDescent="0.3">
      <c r="A10" s="5">
        <v>8</v>
      </c>
      <c r="C10" s="8"/>
      <c r="D10" s="8"/>
      <c r="E10" s="13"/>
      <c r="F10" s="8"/>
      <c r="G10" s="8"/>
      <c r="H10" s="3"/>
      <c r="I10" s="11"/>
      <c r="J10" s="8"/>
      <c r="K10" s="6"/>
      <c r="L10" s="15"/>
      <c r="M10" s="3"/>
      <c r="N10" s="11"/>
      <c r="O10" s="8"/>
      <c r="P10" s="6"/>
      <c r="Q10" s="15"/>
      <c r="R10" s="3"/>
      <c r="S10" s="11"/>
      <c r="T10" s="8"/>
      <c r="U10" s="6"/>
      <c r="V10" s="15"/>
      <c r="W10" s="3"/>
      <c r="X10" s="11"/>
      <c r="Y10" s="8"/>
      <c r="Z10" s="6"/>
      <c r="AA10" s="15"/>
      <c r="AB10" s="3"/>
      <c r="AC10" s="11"/>
      <c r="AD10" s="8"/>
      <c r="AE10" s="6"/>
      <c r="AF10" s="6"/>
      <c r="AG10" s="3"/>
      <c r="AH10" s="15"/>
    </row>
    <row r="11" spans="1:36" ht="44.4" customHeight="1" x14ac:dyDescent="0.3">
      <c r="A11">
        <v>9</v>
      </c>
      <c r="I11" s="9"/>
      <c r="K11" s="1"/>
      <c r="L11" s="14"/>
      <c r="N11" s="9"/>
      <c r="P11" s="1"/>
      <c r="Q11" s="14"/>
      <c r="S11" s="9"/>
      <c r="U11" s="1"/>
      <c r="V11" s="14"/>
      <c r="X11" s="9"/>
      <c r="Z11" s="1"/>
      <c r="AA11" s="14"/>
      <c r="AC11" s="9"/>
      <c r="AE11" s="1"/>
      <c r="AF11" s="1"/>
      <c r="AH11" s="14"/>
    </row>
    <row r="12" spans="1:36" s="5" customFormat="1" x14ac:dyDescent="0.3">
      <c r="A12" s="5">
        <v>10</v>
      </c>
      <c r="C12" s="8"/>
      <c r="D12" s="8"/>
      <c r="E12" s="13"/>
      <c r="F12" s="8"/>
      <c r="G12" s="8"/>
      <c r="H12" s="3"/>
      <c r="I12" s="11"/>
      <c r="J12" s="8"/>
      <c r="K12" s="6"/>
      <c r="L12" s="15"/>
      <c r="M12" s="3"/>
      <c r="N12" s="11"/>
      <c r="O12" s="8"/>
      <c r="P12" s="6"/>
      <c r="Q12" s="15"/>
      <c r="R12" s="3"/>
      <c r="S12" s="11"/>
      <c r="T12" s="8"/>
      <c r="U12" s="6"/>
      <c r="V12" s="15"/>
      <c r="W12" s="3"/>
      <c r="X12" s="11"/>
      <c r="Y12" s="8"/>
      <c r="Z12" s="6"/>
      <c r="AA12" s="15"/>
      <c r="AB12" s="3"/>
      <c r="AC12" s="11"/>
      <c r="AD12" s="8"/>
      <c r="AE12" s="6"/>
      <c r="AF12" s="6"/>
      <c r="AG12" s="3"/>
      <c r="AH12" s="15"/>
    </row>
    <row r="13" spans="1:36" x14ac:dyDescent="0.3">
      <c r="A13">
        <v>11</v>
      </c>
      <c r="I13" s="9"/>
      <c r="K13" s="1"/>
      <c r="L13" s="14"/>
      <c r="N13" s="9"/>
      <c r="P13" s="1"/>
      <c r="Q13" s="14"/>
      <c r="S13" s="9"/>
      <c r="U13" s="1"/>
      <c r="V13" s="14"/>
      <c r="X13" s="9"/>
      <c r="Z13" s="1"/>
      <c r="AA13" s="14"/>
      <c r="AC13" s="9"/>
      <c r="AE13" s="1"/>
      <c r="AF13" s="1"/>
      <c r="AH13" s="14"/>
    </row>
    <row r="14" spans="1:36" s="5" customFormat="1" x14ac:dyDescent="0.3">
      <c r="A14" s="5">
        <v>12</v>
      </c>
      <c r="C14" s="8"/>
      <c r="D14" s="8"/>
      <c r="E14" s="13"/>
      <c r="F14" s="8"/>
      <c r="G14" s="8"/>
      <c r="H14" s="3"/>
      <c r="I14" s="11"/>
      <c r="J14" s="8"/>
      <c r="K14" s="6"/>
      <c r="L14" s="15"/>
      <c r="M14" s="3"/>
      <c r="N14" s="11"/>
      <c r="O14" s="8"/>
      <c r="P14" s="6"/>
      <c r="Q14" s="15"/>
      <c r="R14" s="3"/>
      <c r="S14" s="11"/>
      <c r="T14" s="8"/>
      <c r="U14" s="6"/>
      <c r="V14" s="15"/>
      <c r="W14" s="3"/>
      <c r="X14" s="11"/>
      <c r="Y14" s="8"/>
      <c r="Z14" s="6"/>
      <c r="AA14" s="15"/>
      <c r="AB14" s="3"/>
      <c r="AC14" s="11"/>
      <c r="AD14" s="8"/>
      <c r="AE14" s="6"/>
      <c r="AF14" s="6"/>
      <c r="AG14" s="3"/>
      <c r="AH14" s="15"/>
    </row>
    <row r="15" spans="1:36" x14ac:dyDescent="0.3">
      <c r="A15">
        <v>13</v>
      </c>
      <c r="I15" s="9"/>
      <c r="K15" s="1"/>
      <c r="L15" s="14"/>
      <c r="N15" s="9"/>
      <c r="P15" s="1"/>
      <c r="Q15" s="14"/>
      <c r="S15" s="9"/>
      <c r="U15" s="1"/>
      <c r="V15" s="14"/>
      <c r="X15" s="9"/>
      <c r="Z15" s="1"/>
      <c r="AA15" s="14"/>
      <c r="AC15" s="9"/>
      <c r="AE15" s="1"/>
      <c r="AF15" s="1"/>
      <c r="AH15" s="14"/>
    </row>
    <row r="16" spans="1:36" s="5" customFormat="1" x14ac:dyDescent="0.3">
      <c r="A16" s="5">
        <v>14</v>
      </c>
      <c r="C16" s="8"/>
      <c r="D16" s="8"/>
      <c r="E16" s="13"/>
      <c r="F16" s="8"/>
      <c r="G16" s="8"/>
      <c r="H16" s="3"/>
      <c r="I16" s="11"/>
      <c r="J16" s="8"/>
      <c r="K16" s="6"/>
      <c r="L16" s="15"/>
      <c r="M16" s="3"/>
      <c r="N16" s="11"/>
      <c r="O16" s="8"/>
      <c r="P16" s="6"/>
      <c r="Q16" s="15"/>
      <c r="R16" s="3"/>
      <c r="S16" s="11"/>
      <c r="T16" s="8"/>
      <c r="U16" s="6"/>
      <c r="V16" s="15"/>
      <c r="W16" s="3"/>
      <c r="X16" s="11"/>
      <c r="Y16" s="8"/>
      <c r="Z16" s="6"/>
      <c r="AA16" s="15"/>
      <c r="AB16" s="3"/>
      <c r="AC16" s="11"/>
      <c r="AD16" s="8"/>
      <c r="AE16" s="6"/>
      <c r="AF16" s="6"/>
      <c r="AG16" s="3"/>
      <c r="AH16" s="15"/>
    </row>
    <row r="17" spans="1:34" x14ac:dyDescent="0.3">
      <c r="A17">
        <v>15</v>
      </c>
      <c r="I17" s="9"/>
      <c r="K17" s="1"/>
      <c r="L17" s="14"/>
      <c r="N17" s="9"/>
      <c r="P17" s="1"/>
      <c r="Q17" s="14"/>
      <c r="S17" s="9"/>
      <c r="U17" s="1"/>
      <c r="V17" s="14"/>
      <c r="X17" s="9"/>
      <c r="Z17" s="1"/>
      <c r="AA17" s="14"/>
      <c r="AC17" s="9"/>
      <c r="AE17" s="1"/>
      <c r="AF17" s="1"/>
      <c r="AH17" s="14"/>
    </row>
    <row r="18" spans="1:34" s="5" customFormat="1" x14ac:dyDescent="0.3">
      <c r="A18" s="5">
        <v>16</v>
      </c>
      <c r="C18" s="8"/>
      <c r="D18" s="8"/>
      <c r="E18" s="13"/>
      <c r="F18" s="8"/>
      <c r="G18" s="8"/>
      <c r="H18" s="3"/>
      <c r="I18" s="11"/>
      <c r="J18" s="8"/>
      <c r="K18" s="6"/>
      <c r="L18" s="15"/>
      <c r="M18" s="3"/>
      <c r="N18" s="11"/>
      <c r="O18" s="8"/>
      <c r="P18" s="6"/>
      <c r="Q18" s="15"/>
      <c r="R18" s="3"/>
      <c r="S18" s="11"/>
      <c r="T18" s="8"/>
      <c r="U18" s="6"/>
      <c r="V18" s="15"/>
      <c r="W18" s="3"/>
      <c r="X18" s="11"/>
      <c r="Y18" s="8"/>
      <c r="Z18" s="6"/>
      <c r="AA18" s="15"/>
      <c r="AB18" s="3"/>
      <c r="AC18" s="11"/>
      <c r="AD18" s="8"/>
      <c r="AE18" s="6"/>
      <c r="AF18" s="6"/>
      <c r="AG18" s="3"/>
      <c r="AH18" s="15"/>
    </row>
    <row r="19" spans="1:34" x14ac:dyDescent="0.3">
      <c r="A19">
        <v>17</v>
      </c>
      <c r="I19" s="9"/>
      <c r="K19" s="1"/>
      <c r="L19" s="14"/>
      <c r="N19" s="9"/>
      <c r="P19" s="1"/>
      <c r="Q19" s="14"/>
      <c r="S19" s="9"/>
      <c r="U19" s="1"/>
      <c r="V19" s="14"/>
      <c r="X19" s="9"/>
      <c r="Z19" s="1"/>
      <c r="AA19" s="14"/>
      <c r="AC19" s="9"/>
      <c r="AE19" s="1"/>
      <c r="AF19" s="1"/>
      <c r="AH19" s="14"/>
    </row>
    <row r="20" spans="1:34" s="5" customFormat="1" x14ac:dyDescent="0.3">
      <c r="A20" s="5">
        <v>18</v>
      </c>
      <c r="C20" s="8"/>
      <c r="D20" s="8"/>
      <c r="E20" s="13"/>
      <c r="F20" s="8"/>
      <c r="G20" s="8"/>
      <c r="H20" s="3"/>
      <c r="I20" s="11"/>
      <c r="J20" s="8"/>
      <c r="K20" s="6"/>
      <c r="L20" s="15"/>
      <c r="M20" s="3"/>
      <c r="N20" s="11"/>
      <c r="O20" s="8"/>
      <c r="P20" s="6"/>
      <c r="Q20" s="15"/>
      <c r="R20" s="3"/>
      <c r="S20" s="11"/>
      <c r="T20" s="8"/>
      <c r="U20" s="6"/>
      <c r="V20" s="15"/>
      <c r="W20" s="3"/>
      <c r="X20" s="11"/>
      <c r="Y20" s="8"/>
      <c r="Z20" s="6"/>
      <c r="AA20" s="15"/>
      <c r="AB20" s="3"/>
      <c r="AC20" s="11"/>
      <c r="AD20" s="8"/>
      <c r="AE20" s="6"/>
      <c r="AF20" s="6"/>
      <c r="AG20" s="3"/>
      <c r="AH20" s="15"/>
    </row>
    <row r="21" spans="1:34" x14ac:dyDescent="0.3">
      <c r="A21">
        <v>19</v>
      </c>
      <c r="I21" s="9"/>
      <c r="K21" s="1"/>
      <c r="L21" s="14"/>
      <c r="N21" s="9"/>
      <c r="P21" s="1"/>
      <c r="Q21" s="14"/>
      <c r="S21" s="9"/>
      <c r="U21" s="1"/>
      <c r="V21" s="14"/>
      <c r="X21" s="9"/>
      <c r="Z21" s="1"/>
      <c r="AA21" s="14"/>
      <c r="AC21" s="9"/>
      <c r="AE21" s="1"/>
      <c r="AF21" s="1"/>
      <c r="AH21" s="14"/>
    </row>
    <row r="22" spans="1:34" s="5" customFormat="1" x14ac:dyDescent="0.3">
      <c r="A22" s="5">
        <v>20</v>
      </c>
      <c r="C22" s="8"/>
      <c r="D22" s="8"/>
      <c r="E22" s="13"/>
      <c r="F22" s="8"/>
      <c r="G22" s="8"/>
      <c r="H22" s="3"/>
      <c r="I22" s="11"/>
      <c r="J22" s="8"/>
      <c r="K22" s="6"/>
      <c r="L22" s="15"/>
      <c r="M22" s="3"/>
      <c r="N22" s="11"/>
      <c r="O22" s="8"/>
      <c r="P22" s="6"/>
      <c r="Q22" s="15"/>
      <c r="R22" s="3"/>
      <c r="S22" s="11"/>
      <c r="T22" s="8"/>
      <c r="U22" s="6"/>
      <c r="V22" s="15"/>
      <c r="W22" s="3"/>
      <c r="X22" s="11"/>
      <c r="Y22" s="8"/>
      <c r="Z22" s="6"/>
      <c r="AA22" s="15"/>
      <c r="AB22" s="3"/>
      <c r="AC22" s="11"/>
      <c r="AD22" s="8"/>
      <c r="AE22" s="6"/>
      <c r="AF22" s="6"/>
      <c r="AG22" s="3"/>
      <c r="AH22" s="15"/>
    </row>
    <row r="23" spans="1:34" x14ac:dyDescent="0.3">
      <c r="A23">
        <v>21</v>
      </c>
      <c r="I23" s="9"/>
      <c r="K23" s="1"/>
      <c r="L23" s="14"/>
      <c r="N23" s="9"/>
      <c r="P23" s="1"/>
      <c r="Q23" s="14"/>
      <c r="S23" s="9"/>
      <c r="U23" s="1"/>
      <c r="V23" s="14"/>
      <c r="X23" s="9"/>
      <c r="Z23" s="1"/>
      <c r="AA23" s="14"/>
      <c r="AC23" s="9"/>
      <c r="AE23" s="1"/>
      <c r="AF23" s="1"/>
      <c r="AH23" s="14"/>
    </row>
    <row r="24" spans="1:34" s="5" customFormat="1" x14ac:dyDescent="0.3">
      <c r="A24" s="5">
        <v>22</v>
      </c>
      <c r="C24" s="8"/>
      <c r="D24" s="8"/>
      <c r="E24" s="13"/>
      <c r="F24" s="8"/>
      <c r="G24" s="8"/>
      <c r="H24" s="3"/>
      <c r="I24" s="11"/>
      <c r="J24" s="8"/>
      <c r="K24" s="6"/>
      <c r="L24" s="15"/>
      <c r="M24" s="3"/>
      <c r="N24" s="11"/>
      <c r="O24" s="8"/>
      <c r="P24" s="6"/>
      <c r="Q24" s="15"/>
      <c r="R24" s="3"/>
      <c r="S24" s="11"/>
      <c r="T24" s="8"/>
      <c r="U24" s="6"/>
      <c r="V24" s="15"/>
      <c r="W24" s="3"/>
      <c r="X24" s="11"/>
      <c r="Y24" s="8"/>
      <c r="Z24" s="6"/>
      <c r="AA24" s="15"/>
      <c r="AB24" s="3"/>
      <c r="AC24" s="11"/>
      <c r="AD24" s="8"/>
      <c r="AE24" s="6"/>
      <c r="AF24" s="6"/>
      <c r="AG24" s="3"/>
      <c r="AH24" s="15"/>
    </row>
    <row r="25" spans="1:34" x14ac:dyDescent="0.3">
      <c r="A25">
        <v>23</v>
      </c>
      <c r="I25" s="9"/>
      <c r="K25" s="1"/>
      <c r="L25" s="14"/>
      <c r="N25" s="9"/>
      <c r="P25" s="1"/>
      <c r="Q25" s="14"/>
      <c r="S25" s="9"/>
      <c r="U25" s="1"/>
      <c r="V25" s="14"/>
      <c r="X25" s="9"/>
      <c r="Z25" s="1"/>
      <c r="AA25" s="14"/>
      <c r="AC25" s="9"/>
      <c r="AE25" s="1"/>
      <c r="AF25" s="1"/>
      <c r="AH25" s="14"/>
    </row>
    <row r="26" spans="1:34" s="5" customFormat="1" x14ac:dyDescent="0.3">
      <c r="A26" s="5">
        <v>24</v>
      </c>
      <c r="C26" s="8"/>
      <c r="D26" s="8"/>
      <c r="E26" s="13"/>
      <c r="F26" s="8"/>
      <c r="G26" s="8"/>
      <c r="H26" s="3"/>
      <c r="I26" s="11"/>
      <c r="J26" s="8"/>
      <c r="K26" s="6"/>
      <c r="L26" s="15"/>
      <c r="M26" s="3"/>
      <c r="N26" s="11"/>
      <c r="O26" s="8"/>
      <c r="P26" s="6"/>
      <c r="Q26" s="15"/>
      <c r="R26" s="3"/>
      <c r="S26" s="11"/>
      <c r="T26" s="8"/>
      <c r="U26" s="6"/>
      <c r="V26" s="15"/>
      <c r="W26" s="3"/>
      <c r="X26" s="11"/>
      <c r="Y26" s="8"/>
      <c r="Z26" s="6"/>
      <c r="AA26" s="15"/>
      <c r="AB26" s="3"/>
      <c r="AC26" s="11"/>
      <c r="AD26" s="8"/>
      <c r="AE26" s="6"/>
      <c r="AF26" s="6"/>
      <c r="AG26" s="3"/>
      <c r="AH26" s="15"/>
    </row>
    <row r="27" spans="1:34" x14ac:dyDescent="0.3">
      <c r="A27">
        <v>25</v>
      </c>
      <c r="I27" s="9"/>
      <c r="K27" s="1"/>
      <c r="L27" s="14"/>
      <c r="N27" s="9"/>
      <c r="P27" s="1"/>
      <c r="Q27" s="14"/>
      <c r="S27" s="9"/>
      <c r="U27" s="1"/>
      <c r="V27" s="14"/>
      <c r="X27" s="9"/>
      <c r="Z27" s="1"/>
      <c r="AA27" s="14"/>
      <c r="AC27" s="9"/>
      <c r="AE27" s="1"/>
      <c r="AF27" s="1"/>
      <c r="AH27" s="14"/>
    </row>
    <row r="28" spans="1:34" s="5" customFormat="1" x14ac:dyDescent="0.3">
      <c r="A28" s="5">
        <v>26</v>
      </c>
      <c r="C28" s="8"/>
      <c r="D28" s="8"/>
      <c r="E28" s="13"/>
      <c r="F28" s="8"/>
      <c r="G28" s="8"/>
      <c r="H28" s="3"/>
      <c r="I28" s="11"/>
      <c r="J28" s="8"/>
      <c r="K28" s="6"/>
      <c r="L28" s="15"/>
      <c r="M28" s="3"/>
      <c r="N28" s="11"/>
      <c r="O28" s="8"/>
      <c r="P28" s="6"/>
      <c r="Q28" s="15"/>
      <c r="R28" s="3"/>
      <c r="S28" s="11"/>
      <c r="T28" s="8"/>
      <c r="U28" s="6"/>
      <c r="V28" s="15"/>
      <c r="W28" s="3"/>
      <c r="X28" s="11"/>
      <c r="Y28" s="8"/>
      <c r="Z28" s="6"/>
      <c r="AA28" s="15"/>
      <c r="AB28" s="3"/>
      <c r="AC28" s="11"/>
      <c r="AD28" s="8"/>
      <c r="AE28" s="6"/>
      <c r="AF28" s="6"/>
      <c r="AG28" s="3"/>
      <c r="AH28" s="15"/>
    </row>
    <row r="29" spans="1:34" x14ac:dyDescent="0.3">
      <c r="A29">
        <v>27</v>
      </c>
      <c r="I29" s="9"/>
      <c r="K29" s="1"/>
      <c r="L29" s="14"/>
      <c r="N29" s="9"/>
      <c r="P29" s="1"/>
      <c r="Q29" s="14"/>
      <c r="S29" s="9"/>
      <c r="U29" s="1"/>
      <c r="V29" s="14"/>
      <c r="X29" s="9"/>
      <c r="Z29" s="1"/>
      <c r="AA29" s="14"/>
      <c r="AC29" s="9"/>
      <c r="AE29" s="1"/>
      <c r="AF29" s="1"/>
      <c r="AH29" s="14"/>
    </row>
    <row r="30" spans="1:34" s="5" customFormat="1" x14ac:dyDescent="0.3">
      <c r="A30" s="5">
        <v>28</v>
      </c>
      <c r="C30" s="8"/>
      <c r="D30" s="8"/>
      <c r="E30" s="13"/>
      <c r="F30" s="8"/>
      <c r="G30" s="8"/>
      <c r="H30" s="3"/>
      <c r="I30" s="11"/>
      <c r="J30" s="8"/>
      <c r="K30" s="6"/>
      <c r="L30" s="15"/>
      <c r="M30" s="3"/>
      <c r="N30" s="11"/>
      <c r="O30" s="8"/>
      <c r="P30" s="6"/>
      <c r="Q30" s="15"/>
      <c r="R30" s="3"/>
      <c r="S30" s="11"/>
      <c r="T30" s="8"/>
      <c r="U30" s="6"/>
      <c r="V30" s="15"/>
      <c r="W30" s="3"/>
      <c r="X30" s="11"/>
      <c r="Y30" s="8"/>
      <c r="Z30" s="6"/>
      <c r="AA30" s="15"/>
      <c r="AB30" s="3"/>
      <c r="AC30" s="11"/>
      <c r="AD30" s="8"/>
      <c r="AE30" s="6"/>
      <c r="AF30" s="6"/>
      <c r="AG30" s="3"/>
      <c r="AH30" s="15"/>
    </row>
    <row r="31" spans="1:34" x14ac:dyDescent="0.3">
      <c r="A31">
        <v>29</v>
      </c>
      <c r="I31" s="9"/>
      <c r="K31" s="1"/>
      <c r="L31" s="14"/>
      <c r="N31" s="9"/>
      <c r="P31" s="1"/>
      <c r="Q31" s="14"/>
      <c r="S31" s="9"/>
      <c r="U31" s="1"/>
      <c r="V31" s="14"/>
      <c r="X31" s="9"/>
      <c r="Z31" s="1"/>
      <c r="AA31" s="14"/>
      <c r="AC31" s="9"/>
      <c r="AE31" s="1"/>
      <c r="AF31" s="1"/>
      <c r="AH31" s="14"/>
    </row>
    <row r="32" spans="1:34" s="5" customFormat="1" x14ac:dyDescent="0.3">
      <c r="A32" s="5">
        <v>30</v>
      </c>
      <c r="C32" s="8"/>
      <c r="D32" s="8"/>
      <c r="E32" s="13"/>
      <c r="F32" s="8"/>
      <c r="G32" s="8"/>
      <c r="H32" s="3"/>
      <c r="I32" s="11"/>
      <c r="J32" s="8"/>
      <c r="K32" s="6"/>
      <c r="L32" s="15"/>
      <c r="M32" s="3"/>
      <c r="N32" s="11"/>
      <c r="O32" s="8"/>
      <c r="P32" s="6"/>
      <c r="Q32" s="15"/>
      <c r="R32" s="3"/>
      <c r="S32" s="11"/>
      <c r="T32" s="8"/>
      <c r="U32" s="6"/>
      <c r="V32" s="15"/>
      <c r="W32" s="3"/>
      <c r="X32" s="11"/>
      <c r="Y32" s="8"/>
      <c r="Z32" s="6"/>
      <c r="AA32" s="15"/>
      <c r="AB32" s="3"/>
      <c r="AC32" s="11"/>
      <c r="AD32" s="8"/>
      <c r="AE32" s="6"/>
      <c r="AF32" s="6"/>
      <c r="AG32" s="3"/>
      <c r="AH32" s="15"/>
    </row>
    <row r="33" spans="1:34" x14ac:dyDescent="0.3">
      <c r="A33">
        <v>31</v>
      </c>
      <c r="I33" s="9"/>
      <c r="K33" s="1"/>
      <c r="L33" s="14"/>
      <c r="N33" s="9"/>
      <c r="P33" s="1"/>
      <c r="Q33" s="14"/>
      <c r="S33" s="9"/>
      <c r="U33" s="1"/>
      <c r="V33" s="14"/>
      <c r="X33" s="9"/>
      <c r="Z33" s="1"/>
      <c r="AA33" s="14"/>
      <c r="AC33" s="9"/>
      <c r="AE33" s="1"/>
      <c r="AF33" s="1"/>
      <c r="AH33" s="14"/>
    </row>
    <row r="34" spans="1:34" s="5" customFormat="1" x14ac:dyDescent="0.3">
      <c r="A34" s="5">
        <v>32</v>
      </c>
      <c r="C34" s="8"/>
      <c r="D34" s="8"/>
      <c r="E34" s="13"/>
      <c r="F34" s="8"/>
      <c r="G34" s="8"/>
      <c r="H34" s="3"/>
      <c r="I34" s="11"/>
      <c r="J34" s="8"/>
      <c r="K34" s="6"/>
      <c r="L34" s="15"/>
      <c r="M34" s="3"/>
      <c r="N34" s="11"/>
      <c r="O34" s="8"/>
      <c r="P34" s="6"/>
      <c r="Q34" s="15"/>
      <c r="R34" s="3"/>
      <c r="S34" s="11"/>
      <c r="T34" s="8"/>
      <c r="U34" s="6"/>
      <c r="V34" s="15"/>
      <c r="W34" s="3"/>
      <c r="X34" s="11"/>
      <c r="Y34" s="8"/>
      <c r="Z34" s="6"/>
      <c r="AA34" s="15"/>
      <c r="AB34" s="3"/>
      <c r="AC34" s="11"/>
      <c r="AD34" s="8"/>
      <c r="AE34" s="6"/>
      <c r="AF34" s="6"/>
      <c r="AG34" s="3"/>
      <c r="AH34" s="15"/>
    </row>
    <row r="35" spans="1:34" x14ac:dyDescent="0.3">
      <c r="A35">
        <v>33</v>
      </c>
      <c r="I35" s="9"/>
      <c r="K35" s="1"/>
      <c r="L35" s="14"/>
      <c r="N35" s="9"/>
      <c r="P35" s="1"/>
      <c r="Q35" s="14"/>
      <c r="S35" s="9"/>
      <c r="U35" s="1"/>
      <c r="V35" s="14"/>
      <c r="X35" s="9"/>
      <c r="Z35" s="1"/>
      <c r="AA35" s="14"/>
      <c r="AC35" s="9"/>
      <c r="AE35" s="1"/>
      <c r="AF35" s="1"/>
      <c r="AH35" s="14"/>
    </row>
    <row r="36" spans="1:34" s="5" customFormat="1" x14ac:dyDescent="0.3">
      <c r="A36" s="5">
        <v>34</v>
      </c>
      <c r="C36" s="8"/>
      <c r="D36" s="8"/>
      <c r="E36" s="13"/>
      <c r="F36" s="8"/>
      <c r="G36" s="8"/>
      <c r="H36" s="3"/>
      <c r="I36" s="11"/>
      <c r="J36" s="8"/>
      <c r="K36" s="6"/>
      <c r="L36" s="15"/>
      <c r="M36" s="3"/>
      <c r="N36" s="11"/>
      <c r="O36" s="8"/>
      <c r="P36" s="6"/>
      <c r="Q36" s="15"/>
      <c r="R36" s="3"/>
      <c r="S36" s="11"/>
      <c r="T36" s="8"/>
      <c r="U36" s="6"/>
      <c r="V36" s="15"/>
      <c r="W36" s="3"/>
      <c r="X36" s="11"/>
      <c r="Y36" s="8"/>
      <c r="Z36" s="6"/>
      <c r="AA36" s="15"/>
      <c r="AB36" s="3"/>
      <c r="AC36" s="11"/>
      <c r="AD36" s="8"/>
      <c r="AE36" s="6"/>
      <c r="AF36" s="6"/>
      <c r="AG36" s="3"/>
      <c r="AH36" s="15"/>
    </row>
    <row r="37" spans="1:34" x14ac:dyDescent="0.3">
      <c r="A37">
        <v>35</v>
      </c>
      <c r="I37" s="9"/>
      <c r="K37" s="1"/>
      <c r="L37" s="14"/>
      <c r="N37" s="9"/>
      <c r="P37" s="1"/>
      <c r="Q37" s="14"/>
      <c r="S37" s="9"/>
      <c r="U37" s="1"/>
      <c r="V37" s="14"/>
      <c r="X37" s="9"/>
      <c r="Z37" s="1"/>
      <c r="AA37" s="14"/>
      <c r="AC37" s="9"/>
      <c r="AE37" s="1"/>
      <c r="AF37" s="1"/>
      <c r="AH37" s="14"/>
    </row>
    <row r="38" spans="1:34" s="5" customFormat="1" x14ac:dyDescent="0.3">
      <c r="A38" s="5">
        <v>36</v>
      </c>
      <c r="C38" s="8"/>
      <c r="D38" s="8"/>
      <c r="E38" s="13"/>
      <c r="F38" s="8"/>
      <c r="G38" s="8"/>
      <c r="H38" s="3"/>
      <c r="I38" s="11"/>
      <c r="J38" s="8"/>
      <c r="K38" s="6"/>
      <c r="L38" s="15"/>
      <c r="M38" s="3"/>
      <c r="N38" s="11"/>
      <c r="O38" s="8"/>
      <c r="P38" s="6"/>
      <c r="Q38" s="15"/>
      <c r="R38" s="3"/>
      <c r="S38" s="11"/>
      <c r="T38" s="8"/>
      <c r="U38" s="6"/>
      <c r="V38" s="15"/>
      <c r="W38" s="3"/>
      <c r="X38" s="11"/>
      <c r="Y38" s="8"/>
      <c r="Z38" s="6"/>
      <c r="AA38" s="15"/>
      <c r="AB38" s="3"/>
      <c r="AC38" s="11"/>
      <c r="AD38" s="8"/>
      <c r="AE38" s="6"/>
      <c r="AF38" s="6"/>
      <c r="AG38" s="3"/>
      <c r="AH38" s="15"/>
    </row>
    <row r="39" spans="1:34" x14ac:dyDescent="0.3">
      <c r="A39">
        <v>37</v>
      </c>
      <c r="I39" s="9"/>
      <c r="K39" s="1"/>
      <c r="L39" s="14"/>
      <c r="N39" s="9"/>
      <c r="P39" s="1"/>
      <c r="Q39" s="14"/>
      <c r="S39" s="9"/>
      <c r="U39" s="1"/>
      <c r="V39" s="14"/>
      <c r="X39" s="9"/>
      <c r="Z39" s="1"/>
      <c r="AA39" s="14"/>
      <c r="AC39" s="9"/>
      <c r="AE39" s="1"/>
      <c r="AF39" s="1"/>
      <c r="AH39" s="14"/>
    </row>
    <row r="40" spans="1:34" s="5" customFormat="1" x14ac:dyDescent="0.3">
      <c r="A40" s="5">
        <v>38</v>
      </c>
      <c r="C40" s="8"/>
      <c r="D40" s="8"/>
      <c r="E40" s="13"/>
      <c r="F40" s="8"/>
      <c r="G40" s="8"/>
      <c r="H40" s="3"/>
      <c r="I40" s="11"/>
      <c r="J40" s="8"/>
      <c r="K40" s="6"/>
      <c r="L40" s="15"/>
      <c r="M40" s="3"/>
      <c r="N40" s="11"/>
      <c r="O40" s="8"/>
      <c r="P40" s="6"/>
      <c r="Q40" s="15"/>
      <c r="R40" s="3"/>
      <c r="S40" s="11"/>
      <c r="T40" s="8"/>
      <c r="U40" s="6"/>
      <c r="V40" s="15"/>
      <c r="W40" s="3"/>
      <c r="X40" s="11"/>
      <c r="Y40" s="8"/>
      <c r="Z40" s="6"/>
      <c r="AA40" s="15"/>
      <c r="AB40" s="3"/>
      <c r="AC40" s="11"/>
      <c r="AD40" s="8"/>
      <c r="AE40" s="6"/>
      <c r="AF40" s="6"/>
      <c r="AG40" s="3"/>
      <c r="AH40" s="15"/>
    </row>
    <row r="41" spans="1:34" x14ac:dyDescent="0.3">
      <c r="A41">
        <v>39</v>
      </c>
      <c r="I41" s="9"/>
      <c r="K41" s="1"/>
      <c r="L41" s="14"/>
      <c r="N41" s="9"/>
      <c r="P41" s="1"/>
      <c r="Q41" s="14"/>
      <c r="S41" s="9"/>
      <c r="U41" s="1"/>
      <c r="V41" s="14"/>
      <c r="X41" s="9"/>
      <c r="Z41" s="1"/>
      <c r="AA41" s="14"/>
      <c r="AC41" s="9"/>
      <c r="AE41" s="1"/>
      <c r="AF41" s="1"/>
      <c r="AH41" s="14"/>
    </row>
    <row r="42" spans="1:34" s="5" customFormat="1" x14ac:dyDescent="0.3">
      <c r="A42" s="5">
        <v>40</v>
      </c>
      <c r="C42" s="8"/>
      <c r="D42" s="8"/>
      <c r="E42" s="13"/>
      <c r="F42" s="8"/>
      <c r="G42" s="8"/>
      <c r="H42" s="3"/>
      <c r="I42" s="11"/>
      <c r="J42" s="8"/>
      <c r="K42" s="6"/>
      <c r="L42" s="15"/>
      <c r="M42" s="3"/>
      <c r="N42" s="11"/>
      <c r="O42" s="8"/>
      <c r="P42" s="6"/>
      <c r="Q42" s="15"/>
      <c r="R42" s="3"/>
      <c r="S42" s="11"/>
      <c r="T42" s="8"/>
      <c r="U42" s="6"/>
      <c r="V42" s="15"/>
      <c r="W42" s="3"/>
      <c r="X42" s="11"/>
      <c r="Y42" s="8"/>
      <c r="Z42" s="6"/>
      <c r="AA42" s="15"/>
      <c r="AB42" s="3"/>
      <c r="AC42" s="11"/>
      <c r="AD42" s="8"/>
      <c r="AE42" s="6"/>
      <c r="AF42" s="6"/>
      <c r="AG42" s="3"/>
      <c r="AH42" s="15"/>
    </row>
    <row r="43" spans="1:34" x14ac:dyDescent="0.3">
      <c r="A43">
        <v>41</v>
      </c>
      <c r="I43" s="9"/>
      <c r="K43" s="1"/>
      <c r="L43" s="14"/>
      <c r="N43" s="9"/>
      <c r="P43" s="1"/>
      <c r="Q43" s="14"/>
      <c r="S43" s="9"/>
      <c r="U43" s="1"/>
      <c r="V43" s="14"/>
      <c r="X43" s="9"/>
      <c r="Z43" s="1"/>
      <c r="AA43" s="14"/>
      <c r="AC43" s="9"/>
      <c r="AE43" s="1"/>
      <c r="AF43" s="1"/>
      <c r="AH43" s="14"/>
    </row>
    <row r="44" spans="1:34" s="5" customFormat="1" x14ac:dyDescent="0.3">
      <c r="A44" s="5">
        <v>42</v>
      </c>
      <c r="C44" s="8"/>
      <c r="D44" s="8"/>
      <c r="E44" s="13"/>
      <c r="F44" s="8"/>
      <c r="G44" s="8"/>
      <c r="H44" s="3"/>
      <c r="I44" s="11"/>
      <c r="J44" s="8"/>
      <c r="K44" s="6"/>
      <c r="L44" s="15"/>
      <c r="M44" s="3"/>
      <c r="N44" s="11"/>
      <c r="O44" s="8"/>
      <c r="P44" s="6"/>
      <c r="Q44" s="15"/>
      <c r="R44" s="3"/>
      <c r="S44" s="11"/>
      <c r="T44" s="8"/>
      <c r="U44" s="6"/>
      <c r="V44" s="15"/>
      <c r="W44" s="3"/>
      <c r="X44" s="11"/>
      <c r="Y44" s="8"/>
      <c r="Z44" s="6"/>
      <c r="AA44" s="15"/>
      <c r="AB44" s="3"/>
      <c r="AC44" s="11"/>
      <c r="AD44" s="8"/>
      <c r="AE44" s="6"/>
      <c r="AF44" s="6"/>
      <c r="AG44" s="3"/>
      <c r="AH44" s="15"/>
    </row>
    <row r="45" spans="1:34" x14ac:dyDescent="0.3">
      <c r="A45">
        <v>43</v>
      </c>
      <c r="I45" s="9"/>
      <c r="K45" s="1"/>
      <c r="L45" s="14"/>
      <c r="N45" s="9"/>
      <c r="P45" s="1"/>
      <c r="Q45" s="14"/>
      <c r="S45" s="9"/>
      <c r="U45" s="1"/>
      <c r="V45" s="14"/>
      <c r="X45" s="9"/>
      <c r="Z45" s="1"/>
      <c r="AA45" s="14"/>
      <c r="AC45" s="9"/>
      <c r="AE45" s="1"/>
      <c r="AF45" s="1"/>
      <c r="AH45" s="14"/>
    </row>
    <row r="46" spans="1:34" s="5" customFormat="1" x14ac:dyDescent="0.3">
      <c r="A46" s="5">
        <v>44</v>
      </c>
      <c r="C46" s="8"/>
      <c r="D46" s="8"/>
      <c r="E46" s="13"/>
      <c r="F46" s="8"/>
      <c r="G46" s="8"/>
      <c r="H46" s="3"/>
      <c r="I46" s="11"/>
      <c r="J46" s="8"/>
      <c r="K46" s="6"/>
      <c r="L46" s="15"/>
      <c r="M46" s="3"/>
      <c r="N46" s="11"/>
      <c r="O46" s="8"/>
      <c r="P46" s="6"/>
      <c r="Q46" s="15"/>
      <c r="R46" s="3"/>
      <c r="S46" s="11"/>
      <c r="T46" s="8"/>
      <c r="U46" s="6"/>
      <c r="V46" s="15"/>
      <c r="W46" s="3"/>
      <c r="X46" s="11"/>
      <c r="Y46" s="8"/>
      <c r="Z46" s="6"/>
      <c r="AA46" s="15"/>
      <c r="AB46" s="3"/>
      <c r="AC46" s="11"/>
      <c r="AD46" s="8"/>
      <c r="AE46" s="6"/>
      <c r="AF46" s="6"/>
      <c r="AG46" s="3"/>
      <c r="AH46" s="15"/>
    </row>
    <row r="47" spans="1:34" x14ac:dyDescent="0.3">
      <c r="A47">
        <v>45</v>
      </c>
      <c r="I47" s="9"/>
      <c r="K47" s="1"/>
      <c r="L47" s="14"/>
      <c r="N47" s="9"/>
      <c r="P47" s="1"/>
      <c r="Q47" s="14"/>
      <c r="S47" s="9"/>
      <c r="U47" s="1"/>
      <c r="V47" s="14"/>
      <c r="X47" s="9"/>
      <c r="Z47" s="1"/>
      <c r="AA47" s="14"/>
      <c r="AC47" s="9"/>
      <c r="AE47" s="1"/>
      <c r="AF47" s="1"/>
      <c r="AH47" s="14"/>
    </row>
    <row r="48" spans="1:34" s="5" customFormat="1" x14ac:dyDescent="0.3">
      <c r="A48" s="5">
        <v>46</v>
      </c>
      <c r="C48" s="8"/>
      <c r="D48" s="8"/>
      <c r="E48" s="13"/>
      <c r="F48" s="8"/>
      <c r="G48" s="8"/>
      <c r="H48" s="3"/>
      <c r="I48" s="11"/>
      <c r="J48" s="8"/>
      <c r="K48" s="6"/>
      <c r="L48" s="15"/>
      <c r="M48" s="3"/>
      <c r="N48" s="11"/>
      <c r="O48" s="8"/>
      <c r="P48" s="6"/>
      <c r="Q48" s="15"/>
      <c r="R48" s="3"/>
      <c r="S48" s="11"/>
      <c r="T48" s="8"/>
      <c r="U48" s="6"/>
      <c r="V48" s="15"/>
      <c r="W48" s="3"/>
      <c r="X48" s="11"/>
      <c r="Y48" s="8"/>
      <c r="Z48" s="6"/>
      <c r="AA48" s="15"/>
      <c r="AB48" s="3"/>
      <c r="AC48" s="11"/>
      <c r="AD48" s="8"/>
      <c r="AE48" s="6"/>
      <c r="AF48" s="6"/>
      <c r="AG48" s="3"/>
      <c r="AH48" s="15"/>
    </row>
    <row r="49" spans="1:34" x14ac:dyDescent="0.3">
      <c r="A49">
        <v>47</v>
      </c>
      <c r="I49" s="9"/>
      <c r="K49" s="1"/>
      <c r="L49" s="14"/>
      <c r="N49" s="9"/>
      <c r="P49" s="1"/>
      <c r="Q49" s="14"/>
      <c r="S49" s="9"/>
      <c r="U49" s="1"/>
      <c r="V49" s="14"/>
      <c r="X49" s="9"/>
      <c r="Z49" s="1"/>
      <c r="AA49" s="14"/>
      <c r="AC49" s="9"/>
      <c r="AE49" s="1"/>
      <c r="AF49" s="1"/>
      <c r="AH49" s="14"/>
    </row>
    <row r="50" spans="1:34" s="5" customFormat="1" x14ac:dyDescent="0.3">
      <c r="A50" s="5">
        <v>48</v>
      </c>
      <c r="C50" s="8"/>
      <c r="D50" s="8"/>
      <c r="E50" s="13"/>
      <c r="F50" s="8"/>
      <c r="G50" s="8"/>
      <c r="H50" s="3"/>
      <c r="I50" s="11"/>
      <c r="J50" s="8"/>
      <c r="K50" s="6"/>
      <c r="L50" s="15"/>
      <c r="M50" s="3"/>
      <c r="N50" s="11"/>
      <c r="O50" s="8"/>
      <c r="P50" s="6"/>
      <c r="Q50" s="15"/>
      <c r="R50" s="3"/>
      <c r="S50" s="11"/>
      <c r="T50" s="8"/>
      <c r="U50" s="6"/>
      <c r="V50" s="15"/>
      <c r="W50" s="3"/>
      <c r="X50" s="11"/>
      <c r="Y50" s="8"/>
      <c r="Z50" s="6"/>
      <c r="AA50" s="15"/>
      <c r="AB50" s="3"/>
      <c r="AC50" s="11"/>
      <c r="AD50" s="8"/>
      <c r="AE50" s="6"/>
      <c r="AF50" s="6"/>
      <c r="AG50" s="3"/>
      <c r="AH50" s="15"/>
    </row>
    <row r="51" spans="1:34" x14ac:dyDescent="0.3">
      <c r="A51">
        <v>49</v>
      </c>
      <c r="I51" s="9"/>
      <c r="K51" s="1"/>
      <c r="L51" s="14"/>
      <c r="N51" s="9"/>
      <c r="P51" s="1"/>
      <c r="Q51" s="14"/>
      <c r="S51" s="9"/>
      <c r="U51" s="1"/>
      <c r="V51" s="14"/>
      <c r="X51" s="9"/>
      <c r="Z51" s="1"/>
      <c r="AA51" s="14"/>
      <c r="AC51" s="9"/>
      <c r="AE51" s="1"/>
      <c r="AF51" s="1"/>
      <c r="AH51" s="14"/>
    </row>
    <row r="52" spans="1:34" s="5" customFormat="1" x14ac:dyDescent="0.3">
      <c r="A52" s="5">
        <v>50</v>
      </c>
      <c r="C52" s="8"/>
      <c r="D52" s="8"/>
      <c r="E52" s="13"/>
      <c r="F52" s="8"/>
      <c r="G52" s="8"/>
      <c r="H52" s="3"/>
      <c r="I52" s="11"/>
      <c r="J52" s="8"/>
      <c r="K52" s="6"/>
      <c r="L52" s="15"/>
      <c r="M52" s="3"/>
      <c r="N52" s="11"/>
      <c r="O52" s="8"/>
      <c r="P52" s="6"/>
      <c r="Q52" s="15"/>
      <c r="R52" s="3"/>
      <c r="S52" s="11"/>
      <c r="T52" s="8"/>
      <c r="U52" s="6"/>
      <c r="V52" s="15"/>
      <c r="W52" s="3"/>
      <c r="X52" s="11"/>
      <c r="Y52" s="8"/>
      <c r="Z52" s="6"/>
      <c r="AA52" s="15"/>
      <c r="AB52" s="3"/>
      <c r="AC52" s="11"/>
      <c r="AD52" s="8"/>
      <c r="AE52" s="6"/>
      <c r="AF52" s="6"/>
      <c r="AG52" s="3"/>
      <c r="AH52" s="15"/>
    </row>
  </sheetData>
  <sheetProtection sheet="1" objects="1" scenarios="1"/>
  <mergeCells count="1">
    <mergeCell ref="A1:AI1"/>
  </mergeCells>
  <dataValidations count="1">
    <dataValidation allowBlank="1" showInputMessage="1" showErrorMessage="1" promptTitle="Não Mexer" prompt="NÂO MEXER" sqref="K3:L52 P3:P52 U3:U52 Z3:Z52 AE3:AE52" xr:uid="{7DA8F334-D618-496B-A4A1-A854077C2D59}"/>
  </dataValidations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46CC9C3-808D-4583-BCB2-765EFF0E5730}">
          <x14:formula1>
            <xm:f>Classes!$A$2:$A$7</xm:f>
          </x14:formula1>
          <xm:sqref>E3:E52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791FD-DEA5-441E-A268-B29FDF0679F0}">
  <dimension ref="A1:AJ52"/>
  <sheetViews>
    <sheetView zoomScale="62" workbookViewId="0">
      <pane ySplit="2" topLeftCell="A3" activePane="bottomLeft" state="frozen"/>
      <selection pane="bottomLeft" activeCell="C8" sqref="C8"/>
    </sheetView>
  </sheetViews>
  <sheetFormatPr defaultRowHeight="14.4" x14ac:dyDescent="0.3"/>
  <cols>
    <col min="1" max="1" width="16.21875" bestFit="1" customWidth="1"/>
    <col min="3" max="3" width="24" style="10" bestFit="1" customWidth="1"/>
    <col min="4" max="4" width="22.88671875" style="10" customWidth="1"/>
    <col min="5" max="5" width="28.77734375" style="12" bestFit="1" customWidth="1"/>
    <col min="6" max="6" width="13.77734375" style="10" hidden="1" customWidth="1"/>
    <col min="7" max="7" width="16.21875" style="10" hidden="1" customWidth="1"/>
    <col min="8" max="8" width="3.109375" style="3" customWidth="1"/>
    <col min="9" max="9" width="11.33203125" style="10" customWidth="1"/>
    <col min="10" max="10" width="11.33203125" style="10" hidden="1" customWidth="1"/>
    <col min="11" max="11" width="11.33203125" customWidth="1"/>
    <col min="12" max="12" width="11.33203125" style="2" customWidth="1"/>
    <col min="13" max="13" width="3" style="3" customWidth="1"/>
    <col min="14" max="14" width="11.88671875" style="10" customWidth="1"/>
    <col min="15" max="15" width="11.88671875" style="10" hidden="1" customWidth="1"/>
    <col min="16" max="16" width="11.33203125" customWidth="1"/>
    <col min="17" max="17" width="11.44140625" style="2" bestFit="1" customWidth="1"/>
    <col min="18" max="18" width="3" style="3" customWidth="1"/>
    <col min="19" max="19" width="11.77734375" style="10" bestFit="1" customWidth="1"/>
    <col min="20" max="20" width="0" style="10" hidden="1" customWidth="1"/>
    <col min="21" max="21" width="11.33203125" customWidth="1"/>
    <col min="22" max="22" width="11.44140625" style="2" bestFit="1" customWidth="1"/>
    <col min="23" max="23" width="3" style="3" customWidth="1"/>
    <col min="24" max="24" width="11.77734375" style="10" bestFit="1" customWidth="1"/>
    <col min="25" max="25" width="6.33203125" style="10" hidden="1" customWidth="1"/>
    <col min="26" max="26" width="11.33203125" customWidth="1"/>
    <col min="27" max="27" width="11.44140625" style="2" bestFit="1" customWidth="1"/>
    <col min="28" max="28" width="3.109375" style="3" customWidth="1"/>
    <col min="29" max="29" width="11.77734375" style="10" bestFit="1" customWidth="1"/>
    <col min="30" max="30" width="0" style="10" hidden="1" customWidth="1"/>
    <col min="31" max="31" width="11.33203125" customWidth="1"/>
    <col min="32" max="32" width="11.44140625" bestFit="1" customWidth="1"/>
    <col min="33" max="33" width="3" style="3" customWidth="1"/>
    <col min="34" max="34" width="0.88671875" style="2" hidden="1" customWidth="1"/>
    <col min="35" max="35" width="13.5546875" bestFit="1" customWidth="1"/>
  </cols>
  <sheetData>
    <row r="1" spans="1:36" ht="61.2" x14ac:dyDescent="1.1000000000000001">
      <c r="A1" s="25" t="s">
        <v>101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1:36" s="21" customFormat="1" ht="28.8" x14ac:dyDescent="0.3">
      <c r="A2" s="18" t="s">
        <v>95</v>
      </c>
      <c r="B2" s="18" t="s">
        <v>8</v>
      </c>
      <c r="C2" s="18" t="s">
        <v>1</v>
      </c>
      <c r="D2" s="18" t="s">
        <v>9</v>
      </c>
      <c r="E2" s="19" t="s">
        <v>0</v>
      </c>
      <c r="F2" s="18" t="s">
        <v>0</v>
      </c>
      <c r="G2" s="18" t="s">
        <v>10</v>
      </c>
      <c r="H2" s="16"/>
      <c r="I2" s="19" t="s">
        <v>11</v>
      </c>
      <c r="J2" s="19" t="s">
        <v>26</v>
      </c>
      <c r="K2" s="19" t="s">
        <v>40</v>
      </c>
      <c r="L2" s="19" t="s">
        <v>34</v>
      </c>
      <c r="M2" s="17"/>
      <c r="N2" s="19" t="s">
        <v>12</v>
      </c>
      <c r="O2" s="19" t="s">
        <v>25</v>
      </c>
      <c r="P2" s="19" t="s">
        <v>41</v>
      </c>
      <c r="Q2" s="19" t="s">
        <v>33</v>
      </c>
      <c r="R2" s="17"/>
      <c r="S2" s="19" t="s">
        <v>13</v>
      </c>
      <c r="T2" s="19" t="s">
        <v>27</v>
      </c>
      <c r="U2" s="19" t="s">
        <v>42</v>
      </c>
      <c r="V2" s="19" t="s">
        <v>32</v>
      </c>
      <c r="W2" s="17"/>
      <c r="X2" s="19" t="s">
        <v>14</v>
      </c>
      <c r="Y2" s="19" t="s">
        <v>28</v>
      </c>
      <c r="Z2" s="19" t="s">
        <v>43</v>
      </c>
      <c r="AA2" s="19" t="s">
        <v>31</v>
      </c>
      <c r="AB2" s="17"/>
      <c r="AC2" s="19" t="s">
        <v>15</v>
      </c>
      <c r="AD2" s="19" t="s">
        <v>29</v>
      </c>
      <c r="AE2" s="19" t="s">
        <v>44</v>
      </c>
      <c r="AF2" s="19" t="s">
        <v>30</v>
      </c>
      <c r="AG2" s="4"/>
      <c r="AH2" s="19" t="s">
        <v>16</v>
      </c>
      <c r="AI2" s="19" t="s">
        <v>94</v>
      </c>
      <c r="AJ2" s="20"/>
    </row>
    <row r="3" spans="1:36" x14ac:dyDescent="0.3">
      <c r="A3">
        <v>1</v>
      </c>
      <c r="B3" cm="1">
        <f t="array" ref="B3:AI5">_xlfn._xlws.SORT(_xlfn._xlws.FILTER(Geral!A2:AH51,Geral!D2:D51="Transformados-Tração Atrás"),34,1)</f>
        <v>25</v>
      </c>
      <c r="C3" s="10" t="str">
        <v>ANDRÈ RODRIGUES</v>
      </c>
      <c r="D3" s="10" t="str">
        <v>HONDA S800</v>
      </c>
      <c r="E3" s="12" t="str">
        <v>Transformados-Tração Atrás</v>
      </c>
      <c r="F3" s="10" t="str">
        <v>Transformados</v>
      </c>
      <c r="G3" s="10" t="str">
        <v>Tração Atrás</v>
      </c>
      <c r="H3" s="3">
        <v>0</v>
      </c>
      <c r="I3" s="9">
        <v>5.3773148148148148E-4</v>
      </c>
      <c r="J3" s="7">
        <v>0</v>
      </c>
      <c r="K3" s="1">
        <v>0</v>
      </c>
      <c r="L3" s="14">
        <v>5.3773148148148148E-4</v>
      </c>
      <c r="M3" s="3">
        <v>0</v>
      </c>
      <c r="N3" s="9">
        <v>5.3784722222222222E-4</v>
      </c>
      <c r="O3" s="7">
        <v>0</v>
      </c>
      <c r="P3" s="1">
        <v>0</v>
      </c>
      <c r="Q3" s="14">
        <v>5.3784722222222222E-4</v>
      </c>
      <c r="R3" s="3">
        <v>0</v>
      </c>
      <c r="S3" s="9">
        <v>5.4074074074074072E-4</v>
      </c>
      <c r="T3" s="7">
        <v>0</v>
      </c>
      <c r="U3" s="1">
        <v>0</v>
      </c>
      <c r="V3" s="14">
        <v>5.4074074074074072E-4</v>
      </c>
      <c r="W3" s="3">
        <v>0</v>
      </c>
      <c r="X3" s="9">
        <v>5.2754629629629625E-4</v>
      </c>
      <c r="Y3" s="7">
        <v>0</v>
      </c>
      <c r="Z3" s="1">
        <v>0</v>
      </c>
      <c r="AA3" s="14">
        <v>5.2754629629629625E-4</v>
      </c>
      <c r="AB3" s="3">
        <v>0</v>
      </c>
      <c r="AC3" s="9" t="str">
        <v>DSQ</v>
      </c>
      <c r="AD3" s="7" t="str">
        <v>DSQ</v>
      </c>
      <c r="AE3" s="1">
        <v>2.0833333333333333E-3</v>
      </c>
      <c r="AF3" s="1">
        <v>2.0833333333333333E-3</v>
      </c>
      <c r="AG3" s="3">
        <v>0</v>
      </c>
      <c r="AH3" s="14">
        <v>4.2271990740740742E-3</v>
      </c>
      <c r="AI3" s="15">
        <v>5.2754629629629625E-4</v>
      </c>
    </row>
    <row r="4" spans="1:36" s="5" customFormat="1" ht="33" customHeight="1" x14ac:dyDescent="0.3">
      <c r="A4" s="5">
        <v>2</v>
      </c>
      <c r="B4" s="5">
        <v>9</v>
      </c>
      <c r="C4" s="8" t="str">
        <v>ARMANDO SILVA</v>
      </c>
      <c r="D4" s="8" t="str">
        <v>TRANSFORMADO</v>
      </c>
      <c r="E4" s="13" t="str">
        <v>Transformados-Tração Atrás</v>
      </c>
      <c r="F4" s="8" t="str">
        <v>Transformados</v>
      </c>
      <c r="G4" s="8" t="str">
        <v>Tração Atrás</v>
      </c>
      <c r="H4" s="3">
        <v>0</v>
      </c>
      <c r="I4" s="11">
        <v>5.6064814814814812E-4</v>
      </c>
      <c r="J4" s="8">
        <v>0</v>
      </c>
      <c r="K4" s="6">
        <v>0</v>
      </c>
      <c r="L4" s="15">
        <v>5.6064814814814812E-4</v>
      </c>
      <c r="M4" s="3">
        <v>0</v>
      </c>
      <c r="N4" s="11">
        <v>5.479166666666666E-4</v>
      </c>
      <c r="O4" s="8">
        <v>0</v>
      </c>
      <c r="P4" s="6">
        <v>0</v>
      </c>
      <c r="Q4" s="15">
        <v>5.479166666666666E-4</v>
      </c>
      <c r="R4" s="3">
        <v>0</v>
      </c>
      <c r="S4" s="11">
        <v>5.4988425925925918E-4</v>
      </c>
      <c r="T4" s="8">
        <v>0</v>
      </c>
      <c r="U4" s="6">
        <v>0</v>
      </c>
      <c r="V4" s="15">
        <v>5.4988425925925918E-4</v>
      </c>
      <c r="W4" s="3">
        <v>0</v>
      </c>
      <c r="X4" s="11">
        <v>5.450231481481481E-4</v>
      </c>
      <c r="Y4" s="8">
        <v>0</v>
      </c>
      <c r="Z4" s="6">
        <v>0</v>
      </c>
      <c r="AA4" s="15">
        <v>5.450231481481481E-4</v>
      </c>
      <c r="AB4" s="3">
        <v>0</v>
      </c>
      <c r="AC4" s="11">
        <v>5.5451388888888889E-4</v>
      </c>
      <c r="AD4" s="8">
        <v>0</v>
      </c>
      <c r="AE4" s="6">
        <v>0</v>
      </c>
      <c r="AF4" s="6">
        <v>5.5451388888888889E-4</v>
      </c>
      <c r="AG4" s="3">
        <v>0</v>
      </c>
      <c r="AH4" s="15">
        <v>2.7579861111111112E-3</v>
      </c>
      <c r="AI4" s="14">
        <v>5.450231481481481E-4</v>
      </c>
    </row>
    <row r="5" spans="1:36" ht="31.8" customHeight="1" x14ac:dyDescent="0.3">
      <c r="A5">
        <v>3</v>
      </c>
      <c r="B5">
        <v>11</v>
      </c>
      <c r="C5" s="10" t="str">
        <v>RICARDO RODRIGUES</v>
      </c>
      <c r="D5" s="10" t="str">
        <v>HONDA S800</v>
      </c>
      <c r="E5" s="12" t="str">
        <v>Transformados-Tração Atrás</v>
      </c>
      <c r="F5" s="10" t="str">
        <v>Transformados</v>
      </c>
      <c r="G5" s="10" t="str">
        <v>Tração Atrás</v>
      </c>
      <c r="H5" s="3">
        <v>0</v>
      </c>
      <c r="I5" s="9" t="str">
        <v>DSQ</v>
      </c>
      <c r="J5" s="9" t="str">
        <v>DSQ</v>
      </c>
      <c r="K5" s="1">
        <v>2.0833333333333333E-3</v>
      </c>
      <c r="L5" s="14">
        <v>2.0833333333333333E-3</v>
      </c>
      <c r="M5" s="3">
        <v>0</v>
      </c>
      <c r="N5" s="9">
        <v>5.4942129629629622E-4</v>
      </c>
      <c r="O5" s="9">
        <v>0</v>
      </c>
      <c r="P5" s="1">
        <v>0</v>
      </c>
      <c r="Q5" s="14">
        <v>5.4942129629629622E-4</v>
      </c>
      <c r="R5" s="3">
        <v>0</v>
      </c>
      <c r="S5" s="9">
        <v>5.5787037037037036E-4</v>
      </c>
      <c r="T5" s="9">
        <v>0</v>
      </c>
      <c r="U5" s="1">
        <v>0</v>
      </c>
      <c r="V5" s="14">
        <v>5.5787037037037036E-4</v>
      </c>
      <c r="W5" s="3">
        <v>0</v>
      </c>
      <c r="X5" s="9">
        <v>5.5231481481481473E-4</v>
      </c>
      <c r="Y5" s="9">
        <v>0</v>
      </c>
      <c r="Z5" s="1">
        <v>0</v>
      </c>
      <c r="AA5" s="14">
        <v>5.5231481481481473E-4</v>
      </c>
      <c r="AB5" s="3">
        <v>0</v>
      </c>
      <c r="AC5" s="9" t="str">
        <v>DSQ</v>
      </c>
      <c r="AD5" s="9" t="str">
        <v>DSQ</v>
      </c>
      <c r="AE5" s="1">
        <v>2.0833333333333333E-3</v>
      </c>
      <c r="AF5" s="1">
        <v>2.0833333333333333E-3</v>
      </c>
      <c r="AG5" s="3">
        <v>0</v>
      </c>
      <c r="AH5" s="14">
        <v>5.8262731481481481E-3</v>
      </c>
      <c r="AI5" s="14">
        <v>5.4942129629629622E-4</v>
      </c>
    </row>
    <row r="6" spans="1:36" s="5" customFormat="1" ht="46.2" customHeight="1" x14ac:dyDescent="0.3">
      <c r="A6" s="5">
        <v>4</v>
      </c>
      <c r="C6" s="8"/>
      <c r="D6" s="8"/>
      <c r="E6" s="13"/>
      <c r="F6" s="8"/>
      <c r="G6" s="8"/>
      <c r="H6" s="3"/>
      <c r="I6" s="11"/>
      <c r="J6" s="8"/>
      <c r="K6" s="6"/>
      <c r="L6" s="15"/>
      <c r="M6" s="3"/>
      <c r="N6" s="11"/>
      <c r="O6" s="8"/>
      <c r="P6" s="6"/>
      <c r="Q6" s="15"/>
      <c r="R6" s="3"/>
      <c r="S6" s="11"/>
      <c r="T6" s="8"/>
      <c r="U6" s="6"/>
      <c r="V6" s="15"/>
      <c r="W6" s="3"/>
      <c r="X6" s="11"/>
      <c r="Y6" s="8"/>
      <c r="Z6" s="6"/>
      <c r="AA6" s="15"/>
      <c r="AB6" s="3"/>
      <c r="AC6" s="11"/>
      <c r="AD6" s="8"/>
      <c r="AE6" s="6"/>
      <c r="AF6" s="6"/>
      <c r="AG6" s="3"/>
      <c r="AH6" s="15"/>
    </row>
    <row r="7" spans="1:36" ht="47.4" customHeight="1" x14ac:dyDescent="0.3">
      <c r="A7">
        <v>5</v>
      </c>
      <c r="I7" s="9"/>
      <c r="K7" s="1"/>
      <c r="L7" s="14"/>
      <c r="N7" s="9"/>
      <c r="P7" s="1"/>
      <c r="Q7" s="14"/>
      <c r="S7" s="9"/>
      <c r="U7" s="1"/>
      <c r="V7" s="14"/>
      <c r="X7" s="9"/>
      <c r="Z7" s="1"/>
      <c r="AA7" s="14"/>
      <c r="AC7" s="9"/>
      <c r="AE7" s="1"/>
      <c r="AF7" s="1"/>
      <c r="AH7" s="14"/>
    </row>
    <row r="8" spans="1:36" s="5" customFormat="1" ht="41.4" customHeight="1" x14ac:dyDescent="0.3">
      <c r="A8" s="5">
        <v>6</v>
      </c>
      <c r="C8" s="8"/>
      <c r="D8" s="8"/>
      <c r="E8" s="13"/>
      <c r="F8" s="8"/>
      <c r="G8" s="8"/>
      <c r="H8" s="3"/>
      <c r="I8" s="11"/>
      <c r="J8" s="8"/>
      <c r="K8" s="6"/>
      <c r="L8" s="15"/>
      <c r="M8" s="3"/>
      <c r="N8" s="11"/>
      <c r="O8" s="8"/>
      <c r="P8" s="6"/>
      <c r="Q8" s="15"/>
      <c r="R8" s="3"/>
      <c r="S8" s="11"/>
      <c r="T8" s="8"/>
      <c r="U8" s="6"/>
      <c r="V8" s="15"/>
      <c r="W8" s="3"/>
      <c r="X8" s="11"/>
      <c r="Y8" s="8"/>
      <c r="Z8" s="6"/>
      <c r="AA8" s="15"/>
      <c r="AB8" s="3"/>
      <c r="AC8" s="11"/>
      <c r="AD8" s="8"/>
      <c r="AE8" s="6"/>
      <c r="AF8" s="6"/>
      <c r="AG8" s="3"/>
      <c r="AH8" s="15"/>
    </row>
    <row r="9" spans="1:36" ht="40.200000000000003" customHeight="1" x14ac:dyDescent="0.3">
      <c r="A9">
        <v>7</v>
      </c>
      <c r="I9" s="9"/>
      <c r="K9" s="1"/>
      <c r="L9" s="14"/>
      <c r="N9" s="9"/>
      <c r="P9" s="1"/>
      <c r="Q9" s="14"/>
      <c r="S9" s="9"/>
      <c r="U9" s="1"/>
      <c r="V9" s="14"/>
      <c r="X9" s="9"/>
      <c r="Z9" s="1"/>
      <c r="AA9" s="14"/>
      <c r="AC9" s="9"/>
      <c r="AE9" s="1"/>
      <c r="AF9" s="1"/>
      <c r="AH9" s="14"/>
    </row>
    <row r="10" spans="1:36" s="5" customFormat="1" ht="41.4" customHeight="1" x14ac:dyDescent="0.3">
      <c r="A10" s="5">
        <v>8</v>
      </c>
      <c r="C10" s="8"/>
      <c r="D10" s="8"/>
      <c r="E10" s="13"/>
      <c r="F10" s="8"/>
      <c r="G10" s="8"/>
      <c r="H10" s="3"/>
      <c r="I10" s="11"/>
      <c r="J10" s="8"/>
      <c r="K10" s="6"/>
      <c r="L10" s="15"/>
      <c r="M10" s="3"/>
      <c r="N10" s="11"/>
      <c r="O10" s="8"/>
      <c r="P10" s="6"/>
      <c r="Q10" s="15"/>
      <c r="R10" s="3"/>
      <c r="S10" s="11"/>
      <c r="T10" s="8"/>
      <c r="U10" s="6"/>
      <c r="V10" s="15"/>
      <c r="W10" s="3"/>
      <c r="X10" s="11"/>
      <c r="Y10" s="8"/>
      <c r="Z10" s="6"/>
      <c r="AA10" s="15"/>
      <c r="AB10" s="3"/>
      <c r="AC10" s="11"/>
      <c r="AD10" s="8"/>
      <c r="AE10" s="6"/>
      <c r="AF10" s="6"/>
      <c r="AG10" s="3"/>
      <c r="AH10" s="15"/>
    </row>
    <row r="11" spans="1:36" ht="44.4" customHeight="1" x14ac:dyDescent="0.3">
      <c r="A11">
        <v>9</v>
      </c>
      <c r="I11" s="9"/>
      <c r="K11" s="1"/>
      <c r="L11" s="14"/>
      <c r="N11" s="9"/>
      <c r="P11" s="1"/>
      <c r="Q11" s="14"/>
      <c r="S11" s="9"/>
      <c r="U11" s="1"/>
      <c r="V11" s="14"/>
      <c r="X11" s="9"/>
      <c r="Z11" s="1"/>
      <c r="AA11" s="14"/>
      <c r="AC11" s="9"/>
      <c r="AE11" s="1"/>
      <c r="AF11" s="1"/>
      <c r="AH11" s="14"/>
    </row>
    <row r="12" spans="1:36" s="5" customFormat="1" x14ac:dyDescent="0.3">
      <c r="A12" s="5">
        <v>10</v>
      </c>
      <c r="C12" s="8"/>
      <c r="D12" s="8"/>
      <c r="E12" s="13"/>
      <c r="F12" s="8"/>
      <c r="G12" s="8"/>
      <c r="H12" s="3"/>
      <c r="I12" s="11"/>
      <c r="J12" s="8"/>
      <c r="K12" s="6"/>
      <c r="L12" s="15"/>
      <c r="M12" s="3"/>
      <c r="N12" s="11"/>
      <c r="O12" s="8"/>
      <c r="P12" s="6"/>
      <c r="Q12" s="15"/>
      <c r="R12" s="3"/>
      <c r="S12" s="11"/>
      <c r="T12" s="8"/>
      <c r="U12" s="6"/>
      <c r="V12" s="15"/>
      <c r="W12" s="3"/>
      <c r="X12" s="11"/>
      <c r="Y12" s="8"/>
      <c r="Z12" s="6"/>
      <c r="AA12" s="15"/>
      <c r="AB12" s="3"/>
      <c r="AC12" s="11"/>
      <c r="AD12" s="8"/>
      <c r="AE12" s="6"/>
      <c r="AF12" s="6"/>
      <c r="AG12" s="3"/>
      <c r="AH12" s="15"/>
    </row>
    <row r="13" spans="1:36" x14ac:dyDescent="0.3">
      <c r="A13">
        <v>11</v>
      </c>
      <c r="I13" s="9"/>
      <c r="K13" s="1"/>
      <c r="L13" s="14"/>
      <c r="N13" s="9"/>
      <c r="P13" s="1"/>
      <c r="Q13" s="14"/>
      <c r="S13" s="9"/>
      <c r="U13" s="1"/>
      <c r="V13" s="14"/>
      <c r="X13" s="9"/>
      <c r="Z13" s="1"/>
      <c r="AA13" s="14"/>
      <c r="AC13" s="9"/>
      <c r="AE13" s="1"/>
      <c r="AF13" s="1"/>
      <c r="AH13" s="14"/>
    </row>
    <row r="14" spans="1:36" s="5" customFormat="1" x14ac:dyDescent="0.3">
      <c r="A14" s="5">
        <v>12</v>
      </c>
      <c r="C14" s="8"/>
      <c r="D14" s="8"/>
      <c r="E14" s="13"/>
      <c r="F14" s="8"/>
      <c r="G14" s="8"/>
      <c r="H14" s="3"/>
      <c r="I14" s="11"/>
      <c r="J14" s="8"/>
      <c r="K14" s="6"/>
      <c r="L14" s="15"/>
      <c r="M14" s="3"/>
      <c r="N14" s="11"/>
      <c r="O14" s="8"/>
      <c r="P14" s="6"/>
      <c r="Q14" s="15"/>
      <c r="R14" s="3"/>
      <c r="S14" s="11"/>
      <c r="T14" s="8"/>
      <c r="U14" s="6"/>
      <c r="V14" s="15"/>
      <c r="W14" s="3"/>
      <c r="X14" s="11"/>
      <c r="Y14" s="8"/>
      <c r="Z14" s="6"/>
      <c r="AA14" s="15"/>
      <c r="AB14" s="3"/>
      <c r="AC14" s="11"/>
      <c r="AD14" s="8"/>
      <c r="AE14" s="6"/>
      <c r="AF14" s="6"/>
      <c r="AG14" s="3"/>
      <c r="AH14" s="15"/>
    </row>
    <row r="15" spans="1:36" x14ac:dyDescent="0.3">
      <c r="A15">
        <v>13</v>
      </c>
      <c r="I15" s="9"/>
      <c r="K15" s="1"/>
      <c r="L15" s="14"/>
      <c r="N15" s="9"/>
      <c r="P15" s="1"/>
      <c r="Q15" s="14"/>
      <c r="S15" s="9"/>
      <c r="U15" s="1"/>
      <c r="V15" s="14"/>
      <c r="X15" s="9"/>
      <c r="Z15" s="1"/>
      <c r="AA15" s="14"/>
      <c r="AC15" s="9"/>
      <c r="AE15" s="1"/>
      <c r="AF15" s="1"/>
      <c r="AH15" s="14"/>
    </row>
    <row r="16" spans="1:36" s="5" customFormat="1" x14ac:dyDescent="0.3">
      <c r="A16" s="5">
        <v>14</v>
      </c>
      <c r="C16" s="8"/>
      <c r="D16" s="8"/>
      <c r="E16" s="13"/>
      <c r="F16" s="8"/>
      <c r="G16" s="8"/>
      <c r="H16" s="3"/>
      <c r="I16" s="11"/>
      <c r="J16" s="8"/>
      <c r="K16" s="6"/>
      <c r="L16" s="15"/>
      <c r="M16" s="3"/>
      <c r="N16" s="11"/>
      <c r="O16" s="8"/>
      <c r="P16" s="6"/>
      <c r="Q16" s="15"/>
      <c r="R16" s="3"/>
      <c r="S16" s="11"/>
      <c r="T16" s="8"/>
      <c r="U16" s="6"/>
      <c r="V16" s="15"/>
      <c r="W16" s="3"/>
      <c r="X16" s="11"/>
      <c r="Y16" s="8"/>
      <c r="Z16" s="6"/>
      <c r="AA16" s="15"/>
      <c r="AB16" s="3"/>
      <c r="AC16" s="11"/>
      <c r="AD16" s="8"/>
      <c r="AE16" s="6"/>
      <c r="AF16" s="6"/>
      <c r="AG16" s="3"/>
      <c r="AH16" s="15"/>
    </row>
    <row r="17" spans="1:34" x14ac:dyDescent="0.3">
      <c r="A17">
        <v>15</v>
      </c>
      <c r="I17" s="9"/>
      <c r="K17" s="1"/>
      <c r="L17" s="14"/>
      <c r="N17" s="9"/>
      <c r="P17" s="1"/>
      <c r="Q17" s="14"/>
      <c r="S17" s="9"/>
      <c r="U17" s="1"/>
      <c r="V17" s="14"/>
      <c r="X17" s="9"/>
      <c r="Z17" s="1"/>
      <c r="AA17" s="14"/>
      <c r="AC17" s="9"/>
      <c r="AE17" s="1"/>
      <c r="AF17" s="1"/>
      <c r="AH17" s="14"/>
    </row>
    <row r="18" spans="1:34" s="5" customFormat="1" x14ac:dyDescent="0.3">
      <c r="A18" s="5">
        <v>16</v>
      </c>
      <c r="C18" s="8"/>
      <c r="D18" s="8"/>
      <c r="E18" s="13"/>
      <c r="F18" s="8"/>
      <c r="G18" s="8"/>
      <c r="H18" s="3"/>
      <c r="I18" s="11"/>
      <c r="J18" s="8"/>
      <c r="K18" s="6"/>
      <c r="L18" s="15"/>
      <c r="M18" s="3"/>
      <c r="N18" s="11"/>
      <c r="O18" s="8"/>
      <c r="P18" s="6"/>
      <c r="Q18" s="15"/>
      <c r="R18" s="3"/>
      <c r="S18" s="11"/>
      <c r="T18" s="8"/>
      <c r="U18" s="6"/>
      <c r="V18" s="15"/>
      <c r="W18" s="3"/>
      <c r="X18" s="11"/>
      <c r="Y18" s="8"/>
      <c r="Z18" s="6"/>
      <c r="AA18" s="15"/>
      <c r="AB18" s="3"/>
      <c r="AC18" s="11"/>
      <c r="AD18" s="8"/>
      <c r="AE18" s="6"/>
      <c r="AF18" s="6"/>
      <c r="AG18" s="3"/>
      <c r="AH18" s="15"/>
    </row>
    <row r="19" spans="1:34" x14ac:dyDescent="0.3">
      <c r="A19">
        <v>17</v>
      </c>
      <c r="I19" s="9"/>
      <c r="K19" s="1"/>
      <c r="L19" s="14"/>
      <c r="N19" s="9"/>
      <c r="P19" s="1"/>
      <c r="Q19" s="14"/>
      <c r="S19" s="9"/>
      <c r="U19" s="1"/>
      <c r="V19" s="14"/>
      <c r="X19" s="9"/>
      <c r="Z19" s="1"/>
      <c r="AA19" s="14"/>
      <c r="AC19" s="9"/>
      <c r="AE19" s="1"/>
      <c r="AF19" s="1"/>
      <c r="AH19" s="14"/>
    </row>
    <row r="20" spans="1:34" s="5" customFormat="1" x14ac:dyDescent="0.3">
      <c r="A20" s="5">
        <v>18</v>
      </c>
      <c r="C20" s="8"/>
      <c r="D20" s="8"/>
      <c r="E20" s="13"/>
      <c r="F20" s="8"/>
      <c r="G20" s="8"/>
      <c r="H20" s="3"/>
      <c r="I20" s="11"/>
      <c r="J20" s="8"/>
      <c r="K20" s="6"/>
      <c r="L20" s="15"/>
      <c r="M20" s="3"/>
      <c r="N20" s="11"/>
      <c r="O20" s="8"/>
      <c r="P20" s="6"/>
      <c r="Q20" s="15"/>
      <c r="R20" s="3"/>
      <c r="S20" s="11"/>
      <c r="T20" s="8"/>
      <c r="U20" s="6"/>
      <c r="V20" s="15"/>
      <c r="W20" s="3"/>
      <c r="X20" s="11"/>
      <c r="Y20" s="8"/>
      <c r="Z20" s="6"/>
      <c r="AA20" s="15"/>
      <c r="AB20" s="3"/>
      <c r="AC20" s="11"/>
      <c r="AD20" s="8"/>
      <c r="AE20" s="6"/>
      <c r="AF20" s="6"/>
      <c r="AG20" s="3"/>
      <c r="AH20" s="15"/>
    </row>
    <row r="21" spans="1:34" x14ac:dyDescent="0.3">
      <c r="A21">
        <v>19</v>
      </c>
      <c r="I21" s="9"/>
      <c r="K21" s="1"/>
      <c r="L21" s="14"/>
      <c r="N21" s="9"/>
      <c r="P21" s="1"/>
      <c r="Q21" s="14"/>
      <c r="S21" s="9"/>
      <c r="U21" s="1"/>
      <c r="V21" s="14"/>
      <c r="X21" s="9"/>
      <c r="Z21" s="1"/>
      <c r="AA21" s="14"/>
      <c r="AC21" s="9"/>
      <c r="AE21" s="1"/>
      <c r="AF21" s="1"/>
      <c r="AH21" s="14"/>
    </row>
    <row r="22" spans="1:34" s="5" customFormat="1" x14ac:dyDescent="0.3">
      <c r="A22" s="5">
        <v>20</v>
      </c>
      <c r="C22" s="8"/>
      <c r="D22" s="8"/>
      <c r="E22" s="13"/>
      <c r="F22" s="8"/>
      <c r="G22" s="8"/>
      <c r="H22" s="3"/>
      <c r="I22" s="11"/>
      <c r="J22" s="8"/>
      <c r="K22" s="6"/>
      <c r="L22" s="15"/>
      <c r="M22" s="3"/>
      <c r="N22" s="11"/>
      <c r="O22" s="8"/>
      <c r="P22" s="6"/>
      <c r="Q22" s="15"/>
      <c r="R22" s="3"/>
      <c r="S22" s="11"/>
      <c r="T22" s="8"/>
      <c r="U22" s="6"/>
      <c r="V22" s="15"/>
      <c r="W22" s="3"/>
      <c r="X22" s="11"/>
      <c r="Y22" s="8"/>
      <c r="Z22" s="6"/>
      <c r="AA22" s="15"/>
      <c r="AB22" s="3"/>
      <c r="AC22" s="11"/>
      <c r="AD22" s="8"/>
      <c r="AE22" s="6"/>
      <c r="AF22" s="6"/>
      <c r="AG22" s="3"/>
      <c r="AH22" s="15"/>
    </row>
    <row r="23" spans="1:34" x14ac:dyDescent="0.3">
      <c r="A23">
        <v>21</v>
      </c>
      <c r="I23" s="9"/>
      <c r="K23" s="1"/>
      <c r="L23" s="14"/>
      <c r="N23" s="9"/>
      <c r="P23" s="1"/>
      <c r="Q23" s="14"/>
      <c r="S23" s="9"/>
      <c r="U23" s="1"/>
      <c r="V23" s="14"/>
      <c r="X23" s="9"/>
      <c r="Z23" s="1"/>
      <c r="AA23" s="14"/>
      <c r="AC23" s="9"/>
      <c r="AE23" s="1"/>
      <c r="AF23" s="1"/>
      <c r="AH23" s="14"/>
    </row>
    <row r="24" spans="1:34" s="5" customFormat="1" x14ac:dyDescent="0.3">
      <c r="A24" s="5">
        <v>22</v>
      </c>
      <c r="C24" s="8"/>
      <c r="D24" s="8"/>
      <c r="E24" s="13"/>
      <c r="F24" s="8"/>
      <c r="G24" s="8"/>
      <c r="H24" s="3"/>
      <c r="I24" s="11"/>
      <c r="J24" s="8"/>
      <c r="K24" s="6"/>
      <c r="L24" s="15"/>
      <c r="M24" s="3"/>
      <c r="N24" s="11"/>
      <c r="O24" s="8"/>
      <c r="P24" s="6"/>
      <c r="Q24" s="15"/>
      <c r="R24" s="3"/>
      <c r="S24" s="11"/>
      <c r="T24" s="8"/>
      <c r="U24" s="6"/>
      <c r="V24" s="15"/>
      <c r="W24" s="3"/>
      <c r="X24" s="11"/>
      <c r="Y24" s="8"/>
      <c r="Z24" s="6"/>
      <c r="AA24" s="15"/>
      <c r="AB24" s="3"/>
      <c r="AC24" s="11"/>
      <c r="AD24" s="8"/>
      <c r="AE24" s="6"/>
      <c r="AF24" s="6"/>
      <c r="AG24" s="3"/>
      <c r="AH24" s="15"/>
    </row>
    <row r="25" spans="1:34" x14ac:dyDescent="0.3">
      <c r="A25">
        <v>23</v>
      </c>
      <c r="I25" s="9"/>
      <c r="K25" s="1"/>
      <c r="L25" s="14"/>
      <c r="N25" s="9"/>
      <c r="P25" s="1"/>
      <c r="Q25" s="14"/>
      <c r="S25" s="9"/>
      <c r="U25" s="1"/>
      <c r="V25" s="14"/>
      <c r="X25" s="9"/>
      <c r="Z25" s="1"/>
      <c r="AA25" s="14"/>
      <c r="AC25" s="9"/>
      <c r="AE25" s="1"/>
      <c r="AF25" s="1"/>
      <c r="AH25" s="14"/>
    </row>
    <row r="26" spans="1:34" s="5" customFormat="1" x14ac:dyDescent="0.3">
      <c r="A26" s="5">
        <v>24</v>
      </c>
      <c r="C26" s="8"/>
      <c r="D26" s="8"/>
      <c r="E26" s="13"/>
      <c r="F26" s="8"/>
      <c r="G26" s="8"/>
      <c r="H26" s="3"/>
      <c r="I26" s="11"/>
      <c r="J26" s="8"/>
      <c r="K26" s="6"/>
      <c r="L26" s="15"/>
      <c r="M26" s="3"/>
      <c r="N26" s="11"/>
      <c r="O26" s="8"/>
      <c r="P26" s="6"/>
      <c r="Q26" s="15"/>
      <c r="R26" s="3"/>
      <c r="S26" s="11"/>
      <c r="T26" s="8"/>
      <c r="U26" s="6"/>
      <c r="V26" s="15"/>
      <c r="W26" s="3"/>
      <c r="X26" s="11"/>
      <c r="Y26" s="8"/>
      <c r="Z26" s="6"/>
      <c r="AA26" s="15"/>
      <c r="AB26" s="3"/>
      <c r="AC26" s="11"/>
      <c r="AD26" s="8"/>
      <c r="AE26" s="6"/>
      <c r="AF26" s="6"/>
      <c r="AG26" s="3"/>
      <c r="AH26" s="15"/>
    </row>
    <row r="27" spans="1:34" x14ac:dyDescent="0.3">
      <c r="A27">
        <v>25</v>
      </c>
      <c r="I27" s="9"/>
      <c r="K27" s="1"/>
      <c r="L27" s="14"/>
      <c r="N27" s="9"/>
      <c r="P27" s="1"/>
      <c r="Q27" s="14"/>
      <c r="S27" s="9"/>
      <c r="U27" s="1"/>
      <c r="V27" s="14"/>
      <c r="X27" s="9"/>
      <c r="Z27" s="1"/>
      <c r="AA27" s="14"/>
      <c r="AC27" s="9"/>
      <c r="AE27" s="1"/>
      <c r="AF27" s="1"/>
      <c r="AH27" s="14"/>
    </row>
    <row r="28" spans="1:34" s="5" customFormat="1" x14ac:dyDescent="0.3">
      <c r="A28" s="5">
        <v>26</v>
      </c>
      <c r="C28" s="8"/>
      <c r="D28" s="8"/>
      <c r="E28" s="13"/>
      <c r="F28" s="8"/>
      <c r="G28" s="8"/>
      <c r="H28" s="3"/>
      <c r="I28" s="11"/>
      <c r="J28" s="8"/>
      <c r="K28" s="6"/>
      <c r="L28" s="15"/>
      <c r="M28" s="3"/>
      <c r="N28" s="11"/>
      <c r="O28" s="8"/>
      <c r="P28" s="6"/>
      <c r="Q28" s="15"/>
      <c r="R28" s="3"/>
      <c r="S28" s="11"/>
      <c r="T28" s="8"/>
      <c r="U28" s="6"/>
      <c r="V28" s="15"/>
      <c r="W28" s="3"/>
      <c r="X28" s="11"/>
      <c r="Y28" s="8"/>
      <c r="Z28" s="6"/>
      <c r="AA28" s="15"/>
      <c r="AB28" s="3"/>
      <c r="AC28" s="11"/>
      <c r="AD28" s="8"/>
      <c r="AE28" s="6"/>
      <c r="AF28" s="6"/>
      <c r="AG28" s="3"/>
      <c r="AH28" s="15"/>
    </row>
    <row r="29" spans="1:34" x14ac:dyDescent="0.3">
      <c r="A29">
        <v>27</v>
      </c>
      <c r="I29" s="9"/>
      <c r="K29" s="1"/>
      <c r="L29" s="14"/>
      <c r="N29" s="9"/>
      <c r="P29" s="1"/>
      <c r="Q29" s="14"/>
      <c r="S29" s="9"/>
      <c r="U29" s="1"/>
      <c r="V29" s="14"/>
      <c r="X29" s="9"/>
      <c r="Z29" s="1"/>
      <c r="AA29" s="14"/>
      <c r="AC29" s="9"/>
      <c r="AE29" s="1"/>
      <c r="AF29" s="1"/>
      <c r="AH29" s="14"/>
    </row>
    <row r="30" spans="1:34" s="5" customFormat="1" x14ac:dyDescent="0.3">
      <c r="A30" s="5">
        <v>28</v>
      </c>
      <c r="C30" s="8"/>
      <c r="D30" s="8"/>
      <c r="E30" s="13"/>
      <c r="F30" s="8"/>
      <c r="G30" s="8"/>
      <c r="H30" s="3"/>
      <c r="I30" s="11"/>
      <c r="J30" s="8"/>
      <c r="K30" s="6"/>
      <c r="L30" s="15"/>
      <c r="M30" s="3"/>
      <c r="N30" s="11"/>
      <c r="O30" s="8"/>
      <c r="P30" s="6"/>
      <c r="Q30" s="15"/>
      <c r="R30" s="3"/>
      <c r="S30" s="11"/>
      <c r="T30" s="8"/>
      <c r="U30" s="6"/>
      <c r="V30" s="15"/>
      <c r="W30" s="3"/>
      <c r="X30" s="11"/>
      <c r="Y30" s="8"/>
      <c r="Z30" s="6"/>
      <c r="AA30" s="15"/>
      <c r="AB30" s="3"/>
      <c r="AC30" s="11"/>
      <c r="AD30" s="8"/>
      <c r="AE30" s="6"/>
      <c r="AF30" s="6"/>
      <c r="AG30" s="3"/>
      <c r="AH30" s="15"/>
    </row>
    <row r="31" spans="1:34" x14ac:dyDescent="0.3">
      <c r="A31">
        <v>29</v>
      </c>
      <c r="I31" s="9"/>
      <c r="K31" s="1"/>
      <c r="L31" s="14"/>
      <c r="N31" s="9"/>
      <c r="P31" s="1"/>
      <c r="Q31" s="14"/>
      <c r="S31" s="9"/>
      <c r="U31" s="1"/>
      <c r="V31" s="14"/>
      <c r="X31" s="9"/>
      <c r="Z31" s="1"/>
      <c r="AA31" s="14"/>
      <c r="AC31" s="9"/>
      <c r="AE31" s="1"/>
      <c r="AF31" s="1"/>
      <c r="AH31" s="14"/>
    </row>
    <row r="32" spans="1:34" s="5" customFormat="1" x14ac:dyDescent="0.3">
      <c r="A32" s="5">
        <v>30</v>
      </c>
      <c r="C32" s="8"/>
      <c r="D32" s="8"/>
      <c r="E32" s="13"/>
      <c r="F32" s="8"/>
      <c r="G32" s="8"/>
      <c r="H32" s="3"/>
      <c r="I32" s="11"/>
      <c r="J32" s="8"/>
      <c r="K32" s="6"/>
      <c r="L32" s="15"/>
      <c r="M32" s="3"/>
      <c r="N32" s="11"/>
      <c r="O32" s="8"/>
      <c r="P32" s="6"/>
      <c r="Q32" s="15"/>
      <c r="R32" s="3"/>
      <c r="S32" s="11"/>
      <c r="T32" s="8"/>
      <c r="U32" s="6"/>
      <c r="V32" s="15"/>
      <c r="W32" s="3"/>
      <c r="X32" s="11"/>
      <c r="Y32" s="8"/>
      <c r="Z32" s="6"/>
      <c r="AA32" s="15"/>
      <c r="AB32" s="3"/>
      <c r="AC32" s="11"/>
      <c r="AD32" s="8"/>
      <c r="AE32" s="6"/>
      <c r="AF32" s="6"/>
      <c r="AG32" s="3"/>
      <c r="AH32" s="15"/>
    </row>
    <row r="33" spans="1:34" x14ac:dyDescent="0.3">
      <c r="A33">
        <v>31</v>
      </c>
      <c r="I33" s="9"/>
      <c r="K33" s="1"/>
      <c r="L33" s="14"/>
      <c r="N33" s="9"/>
      <c r="P33" s="1"/>
      <c r="Q33" s="14"/>
      <c r="S33" s="9"/>
      <c r="U33" s="1"/>
      <c r="V33" s="14"/>
      <c r="X33" s="9"/>
      <c r="Z33" s="1"/>
      <c r="AA33" s="14"/>
      <c r="AC33" s="9"/>
      <c r="AE33" s="1"/>
      <c r="AF33" s="1"/>
      <c r="AH33" s="14"/>
    </row>
    <row r="34" spans="1:34" s="5" customFormat="1" x14ac:dyDescent="0.3">
      <c r="A34" s="5">
        <v>32</v>
      </c>
      <c r="C34" s="8"/>
      <c r="D34" s="8"/>
      <c r="E34" s="13"/>
      <c r="F34" s="8"/>
      <c r="G34" s="8"/>
      <c r="H34" s="3"/>
      <c r="I34" s="11"/>
      <c r="J34" s="8"/>
      <c r="K34" s="6"/>
      <c r="L34" s="15"/>
      <c r="M34" s="3"/>
      <c r="N34" s="11"/>
      <c r="O34" s="8"/>
      <c r="P34" s="6"/>
      <c r="Q34" s="15"/>
      <c r="R34" s="3"/>
      <c r="S34" s="11"/>
      <c r="T34" s="8"/>
      <c r="U34" s="6"/>
      <c r="V34" s="15"/>
      <c r="W34" s="3"/>
      <c r="X34" s="11"/>
      <c r="Y34" s="8"/>
      <c r="Z34" s="6"/>
      <c r="AA34" s="15"/>
      <c r="AB34" s="3"/>
      <c r="AC34" s="11"/>
      <c r="AD34" s="8"/>
      <c r="AE34" s="6"/>
      <c r="AF34" s="6"/>
      <c r="AG34" s="3"/>
      <c r="AH34" s="15"/>
    </row>
    <row r="35" spans="1:34" x14ac:dyDescent="0.3">
      <c r="A35">
        <v>33</v>
      </c>
      <c r="I35" s="9"/>
      <c r="K35" s="1"/>
      <c r="L35" s="14"/>
      <c r="N35" s="9"/>
      <c r="P35" s="1"/>
      <c r="Q35" s="14"/>
      <c r="S35" s="9"/>
      <c r="U35" s="1"/>
      <c r="V35" s="14"/>
      <c r="X35" s="9"/>
      <c r="Z35" s="1"/>
      <c r="AA35" s="14"/>
      <c r="AC35" s="9"/>
      <c r="AE35" s="1"/>
      <c r="AF35" s="1"/>
      <c r="AH35" s="14"/>
    </row>
    <row r="36" spans="1:34" s="5" customFormat="1" x14ac:dyDescent="0.3">
      <c r="A36" s="5">
        <v>34</v>
      </c>
      <c r="C36" s="8"/>
      <c r="D36" s="8"/>
      <c r="E36" s="13"/>
      <c r="F36" s="8"/>
      <c r="G36" s="8"/>
      <c r="H36" s="3"/>
      <c r="I36" s="11"/>
      <c r="J36" s="8"/>
      <c r="K36" s="6"/>
      <c r="L36" s="15"/>
      <c r="M36" s="3"/>
      <c r="N36" s="11"/>
      <c r="O36" s="8"/>
      <c r="P36" s="6"/>
      <c r="Q36" s="15"/>
      <c r="R36" s="3"/>
      <c r="S36" s="11"/>
      <c r="T36" s="8"/>
      <c r="U36" s="6"/>
      <c r="V36" s="15"/>
      <c r="W36" s="3"/>
      <c r="X36" s="11"/>
      <c r="Y36" s="8"/>
      <c r="Z36" s="6"/>
      <c r="AA36" s="15"/>
      <c r="AB36" s="3"/>
      <c r="AC36" s="11"/>
      <c r="AD36" s="8"/>
      <c r="AE36" s="6"/>
      <c r="AF36" s="6"/>
      <c r="AG36" s="3"/>
      <c r="AH36" s="15"/>
    </row>
    <row r="37" spans="1:34" x14ac:dyDescent="0.3">
      <c r="A37">
        <v>35</v>
      </c>
      <c r="I37" s="9"/>
      <c r="K37" s="1"/>
      <c r="L37" s="14"/>
      <c r="N37" s="9"/>
      <c r="P37" s="1"/>
      <c r="Q37" s="14"/>
      <c r="S37" s="9"/>
      <c r="U37" s="1"/>
      <c r="V37" s="14"/>
      <c r="X37" s="9"/>
      <c r="Z37" s="1"/>
      <c r="AA37" s="14"/>
      <c r="AC37" s="9"/>
      <c r="AE37" s="1"/>
      <c r="AF37" s="1"/>
      <c r="AH37" s="14"/>
    </row>
    <row r="38" spans="1:34" s="5" customFormat="1" x14ac:dyDescent="0.3">
      <c r="A38" s="5">
        <v>36</v>
      </c>
      <c r="C38" s="8"/>
      <c r="D38" s="8"/>
      <c r="E38" s="13"/>
      <c r="F38" s="8"/>
      <c r="G38" s="8"/>
      <c r="H38" s="3"/>
      <c r="I38" s="11"/>
      <c r="J38" s="8"/>
      <c r="K38" s="6"/>
      <c r="L38" s="15"/>
      <c r="M38" s="3"/>
      <c r="N38" s="11"/>
      <c r="O38" s="8"/>
      <c r="P38" s="6"/>
      <c r="Q38" s="15"/>
      <c r="R38" s="3"/>
      <c r="S38" s="11"/>
      <c r="T38" s="8"/>
      <c r="U38" s="6"/>
      <c r="V38" s="15"/>
      <c r="W38" s="3"/>
      <c r="X38" s="11"/>
      <c r="Y38" s="8"/>
      <c r="Z38" s="6"/>
      <c r="AA38" s="15"/>
      <c r="AB38" s="3"/>
      <c r="AC38" s="11"/>
      <c r="AD38" s="8"/>
      <c r="AE38" s="6"/>
      <c r="AF38" s="6"/>
      <c r="AG38" s="3"/>
      <c r="AH38" s="15"/>
    </row>
    <row r="39" spans="1:34" x14ac:dyDescent="0.3">
      <c r="A39">
        <v>37</v>
      </c>
      <c r="I39" s="9"/>
      <c r="K39" s="1"/>
      <c r="L39" s="14"/>
      <c r="N39" s="9"/>
      <c r="P39" s="1"/>
      <c r="Q39" s="14"/>
      <c r="S39" s="9"/>
      <c r="U39" s="1"/>
      <c r="V39" s="14"/>
      <c r="X39" s="9"/>
      <c r="Z39" s="1"/>
      <c r="AA39" s="14"/>
      <c r="AC39" s="9"/>
      <c r="AE39" s="1"/>
      <c r="AF39" s="1"/>
      <c r="AH39" s="14"/>
    </row>
    <row r="40" spans="1:34" s="5" customFormat="1" x14ac:dyDescent="0.3">
      <c r="A40" s="5">
        <v>38</v>
      </c>
      <c r="C40" s="8"/>
      <c r="D40" s="8"/>
      <c r="E40" s="13"/>
      <c r="F40" s="8"/>
      <c r="G40" s="8"/>
      <c r="H40" s="3"/>
      <c r="I40" s="11"/>
      <c r="J40" s="8"/>
      <c r="K40" s="6"/>
      <c r="L40" s="15"/>
      <c r="M40" s="3"/>
      <c r="N40" s="11"/>
      <c r="O40" s="8"/>
      <c r="P40" s="6"/>
      <c r="Q40" s="15"/>
      <c r="R40" s="3"/>
      <c r="S40" s="11"/>
      <c r="T40" s="8"/>
      <c r="U40" s="6"/>
      <c r="V40" s="15"/>
      <c r="W40" s="3"/>
      <c r="X40" s="11"/>
      <c r="Y40" s="8"/>
      <c r="Z40" s="6"/>
      <c r="AA40" s="15"/>
      <c r="AB40" s="3"/>
      <c r="AC40" s="11"/>
      <c r="AD40" s="8"/>
      <c r="AE40" s="6"/>
      <c r="AF40" s="6"/>
      <c r="AG40" s="3"/>
      <c r="AH40" s="15"/>
    </row>
    <row r="41" spans="1:34" x14ac:dyDescent="0.3">
      <c r="A41">
        <v>39</v>
      </c>
      <c r="I41" s="9"/>
      <c r="K41" s="1"/>
      <c r="L41" s="14"/>
      <c r="N41" s="9"/>
      <c r="P41" s="1"/>
      <c r="Q41" s="14"/>
      <c r="S41" s="9"/>
      <c r="U41" s="1"/>
      <c r="V41" s="14"/>
      <c r="X41" s="9"/>
      <c r="Z41" s="1"/>
      <c r="AA41" s="14"/>
      <c r="AC41" s="9"/>
      <c r="AE41" s="1"/>
      <c r="AF41" s="1"/>
      <c r="AH41" s="14"/>
    </row>
    <row r="42" spans="1:34" s="5" customFormat="1" x14ac:dyDescent="0.3">
      <c r="A42" s="5">
        <v>40</v>
      </c>
      <c r="C42" s="8"/>
      <c r="D42" s="8"/>
      <c r="E42" s="13"/>
      <c r="F42" s="8"/>
      <c r="G42" s="8"/>
      <c r="H42" s="3"/>
      <c r="I42" s="11"/>
      <c r="J42" s="8"/>
      <c r="K42" s="6"/>
      <c r="L42" s="15"/>
      <c r="M42" s="3"/>
      <c r="N42" s="11"/>
      <c r="O42" s="8"/>
      <c r="P42" s="6"/>
      <c r="Q42" s="15"/>
      <c r="R42" s="3"/>
      <c r="S42" s="11"/>
      <c r="T42" s="8"/>
      <c r="U42" s="6"/>
      <c r="V42" s="15"/>
      <c r="W42" s="3"/>
      <c r="X42" s="11"/>
      <c r="Y42" s="8"/>
      <c r="Z42" s="6"/>
      <c r="AA42" s="15"/>
      <c r="AB42" s="3"/>
      <c r="AC42" s="11"/>
      <c r="AD42" s="8"/>
      <c r="AE42" s="6"/>
      <c r="AF42" s="6"/>
      <c r="AG42" s="3"/>
      <c r="AH42" s="15"/>
    </row>
    <row r="43" spans="1:34" x14ac:dyDescent="0.3">
      <c r="A43">
        <v>41</v>
      </c>
      <c r="I43" s="9"/>
      <c r="K43" s="1"/>
      <c r="L43" s="14"/>
      <c r="N43" s="9"/>
      <c r="P43" s="1"/>
      <c r="Q43" s="14"/>
      <c r="S43" s="9"/>
      <c r="U43" s="1"/>
      <c r="V43" s="14"/>
      <c r="X43" s="9"/>
      <c r="Z43" s="1"/>
      <c r="AA43" s="14"/>
      <c r="AC43" s="9"/>
      <c r="AE43" s="1"/>
      <c r="AF43" s="1"/>
      <c r="AH43" s="14"/>
    </row>
    <row r="44" spans="1:34" s="5" customFormat="1" x14ac:dyDescent="0.3">
      <c r="A44" s="5">
        <v>42</v>
      </c>
      <c r="C44" s="8"/>
      <c r="D44" s="8"/>
      <c r="E44" s="13"/>
      <c r="F44" s="8"/>
      <c r="G44" s="8"/>
      <c r="H44" s="3"/>
      <c r="I44" s="11"/>
      <c r="J44" s="8"/>
      <c r="K44" s="6"/>
      <c r="L44" s="15"/>
      <c r="M44" s="3"/>
      <c r="N44" s="11"/>
      <c r="O44" s="8"/>
      <c r="P44" s="6"/>
      <c r="Q44" s="15"/>
      <c r="R44" s="3"/>
      <c r="S44" s="11"/>
      <c r="T44" s="8"/>
      <c r="U44" s="6"/>
      <c r="V44" s="15"/>
      <c r="W44" s="3"/>
      <c r="X44" s="11"/>
      <c r="Y44" s="8"/>
      <c r="Z44" s="6"/>
      <c r="AA44" s="15"/>
      <c r="AB44" s="3"/>
      <c r="AC44" s="11"/>
      <c r="AD44" s="8"/>
      <c r="AE44" s="6"/>
      <c r="AF44" s="6"/>
      <c r="AG44" s="3"/>
      <c r="AH44" s="15"/>
    </row>
    <row r="45" spans="1:34" x14ac:dyDescent="0.3">
      <c r="A45">
        <v>43</v>
      </c>
      <c r="I45" s="9"/>
      <c r="K45" s="1"/>
      <c r="L45" s="14"/>
      <c r="N45" s="9"/>
      <c r="P45" s="1"/>
      <c r="Q45" s="14"/>
      <c r="S45" s="9"/>
      <c r="U45" s="1"/>
      <c r="V45" s="14"/>
      <c r="X45" s="9"/>
      <c r="Z45" s="1"/>
      <c r="AA45" s="14"/>
      <c r="AC45" s="9"/>
      <c r="AE45" s="1"/>
      <c r="AF45" s="1"/>
      <c r="AH45" s="14"/>
    </row>
    <row r="46" spans="1:34" s="5" customFormat="1" x14ac:dyDescent="0.3">
      <c r="A46" s="5">
        <v>44</v>
      </c>
      <c r="C46" s="8"/>
      <c r="D46" s="8"/>
      <c r="E46" s="13"/>
      <c r="F46" s="8"/>
      <c r="G46" s="8"/>
      <c r="H46" s="3"/>
      <c r="I46" s="11"/>
      <c r="J46" s="8"/>
      <c r="K46" s="6"/>
      <c r="L46" s="15"/>
      <c r="M46" s="3"/>
      <c r="N46" s="11"/>
      <c r="O46" s="8"/>
      <c r="P46" s="6"/>
      <c r="Q46" s="15"/>
      <c r="R46" s="3"/>
      <c r="S46" s="11"/>
      <c r="T46" s="8"/>
      <c r="U46" s="6"/>
      <c r="V46" s="15"/>
      <c r="W46" s="3"/>
      <c r="X46" s="11"/>
      <c r="Y46" s="8"/>
      <c r="Z46" s="6"/>
      <c r="AA46" s="15"/>
      <c r="AB46" s="3"/>
      <c r="AC46" s="11"/>
      <c r="AD46" s="8"/>
      <c r="AE46" s="6"/>
      <c r="AF46" s="6"/>
      <c r="AG46" s="3"/>
      <c r="AH46" s="15"/>
    </row>
    <row r="47" spans="1:34" x14ac:dyDescent="0.3">
      <c r="A47">
        <v>45</v>
      </c>
      <c r="I47" s="9"/>
      <c r="K47" s="1"/>
      <c r="L47" s="14"/>
      <c r="N47" s="9"/>
      <c r="P47" s="1"/>
      <c r="Q47" s="14"/>
      <c r="S47" s="9"/>
      <c r="U47" s="1"/>
      <c r="V47" s="14"/>
      <c r="X47" s="9"/>
      <c r="Z47" s="1"/>
      <c r="AA47" s="14"/>
      <c r="AC47" s="9"/>
      <c r="AE47" s="1"/>
      <c r="AF47" s="1"/>
      <c r="AH47" s="14"/>
    </row>
    <row r="48" spans="1:34" s="5" customFormat="1" x14ac:dyDescent="0.3">
      <c r="A48" s="5">
        <v>46</v>
      </c>
      <c r="C48" s="8"/>
      <c r="D48" s="8"/>
      <c r="E48" s="13"/>
      <c r="F48" s="8"/>
      <c r="G48" s="8"/>
      <c r="H48" s="3"/>
      <c r="I48" s="11"/>
      <c r="J48" s="8"/>
      <c r="K48" s="6"/>
      <c r="L48" s="15"/>
      <c r="M48" s="3"/>
      <c r="N48" s="11"/>
      <c r="O48" s="8"/>
      <c r="P48" s="6"/>
      <c r="Q48" s="15"/>
      <c r="R48" s="3"/>
      <c r="S48" s="11"/>
      <c r="T48" s="8"/>
      <c r="U48" s="6"/>
      <c r="V48" s="15"/>
      <c r="W48" s="3"/>
      <c r="X48" s="11"/>
      <c r="Y48" s="8"/>
      <c r="Z48" s="6"/>
      <c r="AA48" s="15"/>
      <c r="AB48" s="3"/>
      <c r="AC48" s="11"/>
      <c r="AD48" s="8"/>
      <c r="AE48" s="6"/>
      <c r="AF48" s="6"/>
      <c r="AG48" s="3"/>
      <c r="AH48" s="15"/>
    </row>
    <row r="49" spans="1:34" x14ac:dyDescent="0.3">
      <c r="A49">
        <v>47</v>
      </c>
      <c r="I49" s="9"/>
      <c r="K49" s="1"/>
      <c r="L49" s="14"/>
      <c r="N49" s="9"/>
      <c r="P49" s="1"/>
      <c r="Q49" s="14"/>
      <c r="S49" s="9"/>
      <c r="U49" s="1"/>
      <c r="V49" s="14"/>
      <c r="X49" s="9"/>
      <c r="Z49" s="1"/>
      <c r="AA49" s="14"/>
      <c r="AC49" s="9"/>
      <c r="AE49" s="1"/>
      <c r="AF49" s="1"/>
      <c r="AH49" s="14"/>
    </row>
    <row r="50" spans="1:34" s="5" customFormat="1" x14ac:dyDescent="0.3">
      <c r="A50" s="5">
        <v>48</v>
      </c>
      <c r="C50" s="8"/>
      <c r="D50" s="8"/>
      <c r="E50" s="13"/>
      <c r="F50" s="8"/>
      <c r="G50" s="8"/>
      <c r="H50" s="3"/>
      <c r="I50" s="11"/>
      <c r="J50" s="8"/>
      <c r="K50" s="6"/>
      <c r="L50" s="15"/>
      <c r="M50" s="3"/>
      <c r="N50" s="11"/>
      <c r="O50" s="8"/>
      <c r="P50" s="6"/>
      <c r="Q50" s="15"/>
      <c r="R50" s="3"/>
      <c r="S50" s="11"/>
      <c r="T50" s="8"/>
      <c r="U50" s="6"/>
      <c r="V50" s="15"/>
      <c r="W50" s="3"/>
      <c r="X50" s="11"/>
      <c r="Y50" s="8"/>
      <c r="Z50" s="6"/>
      <c r="AA50" s="15"/>
      <c r="AB50" s="3"/>
      <c r="AC50" s="11"/>
      <c r="AD50" s="8"/>
      <c r="AE50" s="6"/>
      <c r="AF50" s="6"/>
      <c r="AG50" s="3"/>
      <c r="AH50" s="15"/>
    </row>
    <row r="51" spans="1:34" x14ac:dyDescent="0.3">
      <c r="A51">
        <v>49</v>
      </c>
      <c r="I51" s="9"/>
      <c r="K51" s="1"/>
      <c r="L51" s="14"/>
      <c r="N51" s="9"/>
      <c r="P51" s="1"/>
      <c r="Q51" s="14"/>
      <c r="S51" s="9"/>
      <c r="U51" s="1"/>
      <c r="V51" s="14"/>
      <c r="X51" s="9"/>
      <c r="Z51" s="1"/>
      <c r="AA51" s="14"/>
      <c r="AC51" s="9"/>
      <c r="AE51" s="1"/>
      <c r="AF51" s="1"/>
      <c r="AH51" s="14"/>
    </row>
    <row r="52" spans="1:34" s="5" customFormat="1" x14ac:dyDescent="0.3">
      <c r="A52" s="5">
        <v>50</v>
      </c>
      <c r="C52" s="8"/>
      <c r="D52" s="8"/>
      <c r="E52" s="13"/>
      <c r="F52" s="8"/>
      <c r="G52" s="8"/>
      <c r="H52" s="3"/>
      <c r="I52" s="11"/>
      <c r="J52" s="8"/>
      <c r="K52" s="6"/>
      <c r="L52" s="15"/>
      <c r="M52" s="3"/>
      <c r="N52" s="11"/>
      <c r="O52" s="8"/>
      <c r="P52" s="6"/>
      <c r="Q52" s="15"/>
      <c r="R52" s="3"/>
      <c r="S52" s="11"/>
      <c r="T52" s="8"/>
      <c r="U52" s="6"/>
      <c r="V52" s="15"/>
      <c r="W52" s="3"/>
      <c r="X52" s="11"/>
      <c r="Y52" s="8"/>
      <c r="Z52" s="6"/>
      <c r="AA52" s="15"/>
      <c r="AB52" s="3"/>
      <c r="AC52" s="11"/>
      <c r="AD52" s="8"/>
      <c r="AE52" s="6"/>
      <c r="AF52" s="6"/>
      <c r="AG52" s="3"/>
      <c r="AH52" s="15"/>
    </row>
  </sheetData>
  <sheetProtection sheet="1" objects="1" scenarios="1"/>
  <mergeCells count="1">
    <mergeCell ref="A1:AI1"/>
  </mergeCells>
  <dataValidations count="1">
    <dataValidation allowBlank="1" showInputMessage="1" showErrorMessage="1" promptTitle="Não Mexer" prompt="NÂO MEXER" sqref="K3:L52 P3:P52 U3:U52 Z3:Z52 AE3:AE52" xr:uid="{9D2B147E-47CF-4CF4-AD50-EF7432F7B72D}"/>
  </dataValidations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3686405-25A8-47F8-9CED-1151CA0AC105}">
          <x14:formula1>
            <xm:f>Classes!$A$2:$A$7</xm:f>
          </x14:formula1>
          <xm:sqref>E3:E52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EE7B2-A1DA-483C-A286-A11AF160E26F}">
  <dimension ref="A1:AI51"/>
  <sheetViews>
    <sheetView zoomScale="62" workbookViewId="0">
      <pane ySplit="1" topLeftCell="A2" activePane="bottomLeft" state="frozen"/>
      <selection pane="bottomLeft" activeCell="AH1" sqref="AH1"/>
    </sheetView>
  </sheetViews>
  <sheetFormatPr defaultRowHeight="14.4" x14ac:dyDescent="0.3"/>
  <cols>
    <col min="2" max="2" width="20.88671875" style="10" bestFit="1" customWidth="1"/>
    <col min="3" max="3" width="22.88671875" style="10" customWidth="1"/>
    <col min="4" max="4" width="35.5546875" style="12" bestFit="1" customWidth="1"/>
    <col min="5" max="5" width="13.77734375" style="10" hidden="1" customWidth="1"/>
    <col min="6" max="6" width="16.21875" style="10" hidden="1" customWidth="1"/>
    <col min="7" max="7" width="3.6640625" style="3" customWidth="1"/>
    <col min="8" max="8" width="11.33203125" style="10" customWidth="1"/>
    <col min="9" max="9" width="11.33203125" style="10" hidden="1" customWidth="1"/>
    <col min="10" max="10" width="11.33203125" customWidth="1"/>
    <col min="11" max="11" width="11.33203125" style="2" customWidth="1"/>
    <col min="12" max="12" width="3.5546875" style="3" customWidth="1"/>
    <col min="13" max="13" width="11.88671875" style="10" customWidth="1"/>
    <col min="14" max="14" width="11.88671875" style="10" hidden="1" customWidth="1"/>
    <col min="15" max="15" width="11.33203125" customWidth="1"/>
    <col min="16" max="16" width="11.44140625" style="2" bestFit="1" customWidth="1"/>
    <col min="17" max="17" width="3" style="3" customWidth="1"/>
    <col min="18" max="18" width="11.77734375" style="10" bestFit="1" customWidth="1"/>
    <col min="19" max="19" width="0" style="10" hidden="1" customWidth="1"/>
    <col min="20" max="20" width="11.33203125" customWidth="1"/>
    <col min="21" max="21" width="11.44140625" style="2" bestFit="1" customWidth="1"/>
    <col min="22" max="22" width="2.77734375" style="3" customWidth="1"/>
    <col min="23" max="23" width="11.77734375" style="10" bestFit="1" customWidth="1"/>
    <col min="24" max="24" width="6.33203125" style="10" hidden="1" customWidth="1"/>
    <col min="25" max="25" width="11.33203125" customWidth="1"/>
    <col min="26" max="26" width="11.44140625" style="2" bestFit="1" customWidth="1"/>
    <col min="27" max="27" width="3.109375" style="3" customWidth="1"/>
    <col min="28" max="28" width="11.77734375" style="10" bestFit="1" customWidth="1"/>
    <col min="29" max="29" width="0" style="10" hidden="1" customWidth="1"/>
    <col min="30" max="30" width="11.33203125" customWidth="1"/>
    <col min="31" max="31" width="11.44140625" bestFit="1" customWidth="1"/>
    <col min="32" max="32" width="1.88671875" style="3" customWidth="1"/>
    <col min="33" max="33" width="11.5546875" style="2" customWidth="1"/>
  </cols>
  <sheetData>
    <row r="1" spans="1:35" s="21" customFormat="1" ht="28.8" x14ac:dyDescent="0.3">
      <c r="A1" s="18" t="s">
        <v>8</v>
      </c>
      <c r="B1" s="18" t="s">
        <v>1</v>
      </c>
      <c r="C1" s="18" t="s">
        <v>9</v>
      </c>
      <c r="D1" s="19" t="s">
        <v>0</v>
      </c>
      <c r="E1" s="18" t="s">
        <v>0</v>
      </c>
      <c r="F1" s="18" t="s">
        <v>10</v>
      </c>
      <c r="G1" s="16"/>
      <c r="H1" s="19" t="s">
        <v>11</v>
      </c>
      <c r="I1" s="19" t="s">
        <v>26</v>
      </c>
      <c r="J1" s="19" t="s">
        <v>40</v>
      </c>
      <c r="K1" s="19" t="s">
        <v>34</v>
      </c>
      <c r="L1" s="17"/>
      <c r="M1" s="19" t="s">
        <v>12</v>
      </c>
      <c r="N1" s="19" t="s">
        <v>25</v>
      </c>
      <c r="O1" s="19" t="s">
        <v>41</v>
      </c>
      <c r="P1" s="19" t="s">
        <v>33</v>
      </c>
      <c r="Q1" s="17"/>
      <c r="R1" s="19" t="s">
        <v>13</v>
      </c>
      <c r="S1" s="19" t="s">
        <v>27</v>
      </c>
      <c r="T1" s="19" t="s">
        <v>42</v>
      </c>
      <c r="U1" s="19" t="s">
        <v>32</v>
      </c>
      <c r="V1" s="17"/>
      <c r="W1" s="19" t="s">
        <v>14</v>
      </c>
      <c r="X1" s="19" t="s">
        <v>28</v>
      </c>
      <c r="Y1" s="19" t="s">
        <v>43</v>
      </c>
      <c r="Z1" s="19" t="s">
        <v>31</v>
      </c>
      <c r="AA1" s="17"/>
      <c r="AB1" s="19" t="s">
        <v>15</v>
      </c>
      <c r="AC1" s="19" t="s">
        <v>29</v>
      </c>
      <c r="AD1" s="19" t="s">
        <v>44</v>
      </c>
      <c r="AE1" s="19" t="s">
        <v>30</v>
      </c>
      <c r="AF1" s="4"/>
      <c r="AG1" s="19" t="s">
        <v>16</v>
      </c>
      <c r="AH1" s="20"/>
      <c r="AI1" s="20"/>
    </row>
    <row r="2" spans="1:35" ht="28.8" x14ac:dyDescent="0.3">
      <c r="A2" t="e" cm="1" vm="1">
        <f t="array" ref="A2">_xlfn._xlws.SORT(_xlfn._xlws.FILTER(Geral!A2:AH51,Geral!D2:D51="Promoção/Originais-Tração á Frente"),34,1)</f>
        <v>#VALUE!</v>
      </c>
      <c r="H2" s="9"/>
      <c r="I2" s="7"/>
      <c r="J2" s="1"/>
      <c r="K2" s="14"/>
      <c r="M2" s="9"/>
      <c r="N2" s="7"/>
      <c r="O2" s="1"/>
      <c r="P2" s="14"/>
      <c r="R2" s="9"/>
      <c r="S2" s="7"/>
      <c r="T2" s="1"/>
      <c r="U2" s="14"/>
      <c r="W2" s="9"/>
      <c r="X2" s="7"/>
      <c r="Y2" s="1"/>
      <c r="Z2" s="14"/>
      <c r="AB2" s="9"/>
      <c r="AC2" s="7"/>
      <c r="AD2" s="1"/>
      <c r="AE2" s="1"/>
      <c r="AG2" s="14"/>
    </row>
    <row r="3" spans="1:35" s="5" customFormat="1" ht="33" customHeight="1" x14ac:dyDescent="0.3">
      <c r="B3" s="8"/>
      <c r="C3" s="8"/>
      <c r="D3" s="13"/>
      <c r="E3" s="8"/>
      <c r="F3" s="8"/>
      <c r="G3" s="3"/>
      <c r="H3" s="11"/>
      <c r="I3" s="8"/>
      <c r="J3" s="6"/>
      <c r="K3" s="15"/>
      <c r="L3" s="3"/>
      <c r="M3" s="11"/>
      <c r="N3" s="8"/>
      <c r="O3" s="6"/>
      <c r="P3" s="15"/>
      <c r="Q3" s="3"/>
      <c r="R3" s="11"/>
      <c r="S3" s="8"/>
      <c r="T3" s="6"/>
      <c r="U3" s="15"/>
      <c r="V3" s="3"/>
      <c r="W3" s="11"/>
      <c r="X3" s="8"/>
      <c r="Y3" s="6"/>
      <c r="Z3" s="15"/>
      <c r="AA3" s="3"/>
      <c r="AB3" s="11"/>
      <c r="AC3" s="8"/>
      <c r="AD3" s="6"/>
      <c r="AE3" s="6"/>
      <c r="AF3" s="3"/>
      <c r="AG3" s="15"/>
    </row>
    <row r="4" spans="1:35" ht="31.8" customHeight="1" x14ac:dyDescent="0.3">
      <c r="H4" s="9"/>
      <c r="I4" s="9"/>
      <c r="J4" s="1"/>
      <c r="K4" s="14"/>
      <c r="M4" s="9"/>
      <c r="N4" s="9"/>
      <c r="O4" s="1"/>
      <c r="P4" s="14"/>
      <c r="R4" s="9"/>
      <c r="S4" s="9"/>
      <c r="T4" s="1"/>
      <c r="U4" s="14"/>
      <c r="W4" s="9"/>
      <c r="X4" s="9"/>
      <c r="Y4" s="1"/>
      <c r="Z4" s="14"/>
      <c r="AB4" s="9"/>
      <c r="AC4" s="9"/>
      <c r="AD4" s="1"/>
      <c r="AE4" s="1"/>
      <c r="AG4" s="14"/>
    </row>
    <row r="5" spans="1:35" s="5" customFormat="1" ht="46.2" customHeight="1" x14ac:dyDescent="0.3">
      <c r="B5" s="8"/>
      <c r="C5" s="8"/>
      <c r="D5" s="13"/>
      <c r="E5" s="8"/>
      <c r="F5" s="8"/>
      <c r="G5" s="3"/>
      <c r="H5" s="11"/>
      <c r="I5" s="8"/>
      <c r="J5" s="6"/>
      <c r="K5" s="15"/>
      <c r="L5" s="3"/>
      <c r="M5" s="11"/>
      <c r="N5" s="8"/>
      <c r="O5" s="6"/>
      <c r="P5" s="15"/>
      <c r="Q5" s="3"/>
      <c r="R5" s="11"/>
      <c r="S5" s="8"/>
      <c r="T5" s="6"/>
      <c r="U5" s="15"/>
      <c r="V5" s="3"/>
      <c r="W5" s="11"/>
      <c r="X5" s="8"/>
      <c r="Y5" s="6"/>
      <c r="Z5" s="15"/>
      <c r="AA5" s="3"/>
      <c r="AB5" s="11"/>
      <c r="AC5" s="8"/>
      <c r="AD5" s="6"/>
      <c r="AE5" s="6"/>
      <c r="AF5" s="3"/>
      <c r="AG5" s="15"/>
    </row>
    <row r="6" spans="1:35" ht="47.4" customHeight="1" x14ac:dyDescent="0.3">
      <c r="H6" s="9"/>
      <c r="J6" s="1"/>
      <c r="K6" s="14"/>
      <c r="M6" s="9"/>
      <c r="O6" s="1"/>
      <c r="P6" s="14"/>
      <c r="R6" s="9"/>
      <c r="T6" s="1"/>
      <c r="U6" s="14"/>
      <c r="W6" s="9"/>
      <c r="Y6" s="1"/>
      <c r="Z6" s="14"/>
      <c r="AB6" s="9"/>
      <c r="AD6" s="1"/>
      <c r="AE6" s="1"/>
      <c r="AG6" s="14"/>
    </row>
    <row r="7" spans="1:35" s="5" customFormat="1" ht="41.4" customHeight="1" x14ac:dyDescent="0.3">
      <c r="B7" s="8"/>
      <c r="C7" s="8"/>
      <c r="D7" s="13"/>
      <c r="E7" s="8"/>
      <c r="F7" s="8"/>
      <c r="G7" s="3"/>
      <c r="H7" s="11"/>
      <c r="I7" s="8"/>
      <c r="J7" s="6"/>
      <c r="K7" s="15"/>
      <c r="L7" s="3"/>
      <c r="M7" s="11"/>
      <c r="N7" s="8"/>
      <c r="O7" s="6"/>
      <c r="P7" s="15"/>
      <c r="Q7" s="3"/>
      <c r="R7" s="11"/>
      <c r="S7" s="8"/>
      <c r="T7" s="6"/>
      <c r="U7" s="15"/>
      <c r="V7" s="3"/>
      <c r="W7" s="11"/>
      <c r="X7" s="8"/>
      <c r="Y7" s="6"/>
      <c r="Z7" s="15"/>
      <c r="AA7" s="3"/>
      <c r="AB7" s="11"/>
      <c r="AC7" s="8"/>
      <c r="AD7" s="6"/>
      <c r="AE7" s="6"/>
      <c r="AF7" s="3"/>
      <c r="AG7" s="15"/>
    </row>
    <row r="8" spans="1:35" ht="40.200000000000003" customHeight="1" x14ac:dyDescent="0.3">
      <c r="H8" s="9"/>
      <c r="J8" s="1"/>
      <c r="K8" s="14"/>
      <c r="M8" s="9"/>
      <c r="O8" s="1"/>
      <c r="P8" s="14"/>
      <c r="R8" s="9"/>
      <c r="T8" s="1"/>
      <c r="U8" s="14"/>
      <c r="W8" s="9"/>
      <c r="Y8" s="1"/>
      <c r="Z8" s="14"/>
      <c r="AB8" s="9"/>
      <c r="AD8" s="1"/>
      <c r="AE8" s="1"/>
      <c r="AG8" s="14"/>
    </row>
    <row r="9" spans="1:35" s="5" customFormat="1" ht="41.4" customHeight="1" x14ac:dyDescent="0.3">
      <c r="B9" s="8"/>
      <c r="C9" s="8"/>
      <c r="D9" s="13"/>
      <c r="E9" s="8"/>
      <c r="F9" s="8"/>
      <c r="G9" s="3"/>
      <c r="H9" s="11"/>
      <c r="I9" s="8"/>
      <c r="J9" s="6"/>
      <c r="K9" s="15"/>
      <c r="L9" s="3"/>
      <c r="M9" s="11"/>
      <c r="N9" s="8"/>
      <c r="O9" s="6"/>
      <c r="P9" s="15"/>
      <c r="Q9" s="3"/>
      <c r="R9" s="11"/>
      <c r="S9" s="8"/>
      <c r="T9" s="6"/>
      <c r="U9" s="15"/>
      <c r="V9" s="3"/>
      <c r="W9" s="11"/>
      <c r="X9" s="8"/>
      <c r="Y9" s="6"/>
      <c r="Z9" s="15"/>
      <c r="AA9" s="3"/>
      <c r="AB9" s="11"/>
      <c r="AC9" s="8"/>
      <c r="AD9" s="6"/>
      <c r="AE9" s="6"/>
      <c r="AF9" s="3"/>
      <c r="AG9" s="15"/>
    </row>
    <row r="10" spans="1:35" ht="44.4" customHeight="1" x14ac:dyDescent="0.3">
      <c r="H10" s="9"/>
      <c r="J10" s="1"/>
      <c r="K10" s="14"/>
      <c r="M10" s="9"/>
      <c r="O10" s="1"/>
      <c r="P10" s="14"/>
      <c r="R10" s="9"/>
      <c r="T10" s="1"/>
      <c r="U10" s="14"/>
      <c r="W10" s="9"/>
      <c r="Y10" s="1"/>
      <c r="Z10" s="14"/>
      <c r="AB10" s="9"/>
      <c r="AD10" s="1"/>
      <c r="AE10" s="1"/>
      <c r="AG10" s="14"/>
    </row>
    <row r="11" spans="1:35" s="5" customFormat="1" x14ac:dyDescent="0.3">
      <c r="B11" s="8"/>
      <c r="C11" s="8"/>
      <c r="D11" s="13"/>
      <c r="E11" s="8"/>
      <c r="F11" s="8"/>
      <c r="G11" s="3"/>
      <c r="H11" s="11"/>
      <c r="I11" s="8"/>
      <c r="J11" s="6"/>
      <c r="K11" s="15"/>
      <c r="L11" s="3"/>
      <c r="M11" s="11"/>
      <c r="N11" s="8"/>
      <c r="O11" s="6"/>
      <c r="P11" s="15"/>
      <c r="Q11" s="3"/>
      <c r="R11" s="11"/>
      <c r="S11" s="8"/>
      <c r="T11" s="6"/>
      <c r="U11" s="15"/>
      <c r="V11" s="3"/>
      <c r="W11" s="11"/>
      <c r="X11" s="8"/>
      <c r="Y11" s="6"/>
      <c r="Z11" s="15"/>
      <c r="AA11" s="3"/>
      <c r="AB11" s="11"/>
      <c r="AC11" s="8"/>
      <c r="AD11" s="6"/>
      <c r="AE11" s="6"/>
      <c r="AF11" s="3"/>
      <c r="AG11" s="15"/>
    </row>
    <row r="12" spans="1:35" x14ac:dyDescent="0.3">
      <c r="H12" s="9"/>
      <c r="J12" s="1"/>
      <c r="K12" s="14"/>
      <c r="M12" s="9"/>
      <c r="O12" s="1"/>
      <c r="P12" s="14"/>
      <c r="R12" s="9"/>
      <c r="T12" s="1"/>
      <c r="U12" s="14"/>
      <c r="W12" s="9"/>
      <c r="Y12" s="1"/>
      <c r="Z12" s="14"/>
      <c r="AB12" s="9"/>
      <c r="AD12" s="1"/>
      <c r="AE12" s="1"/>
      <c r="AG12" s="14"/>
    </row>
    <row r="13" spans="1:35" s="5" customFormat="1" x14ac:dyDescent="0.3">
      <c r="B13" s="8"/>
      <c r="C13" s="8"/>
      <c r="D13" s="13"/>
      <c r="E13" s="8"/>
      <c r="F13" s="8"/>
      <c r="G13" s="3"/>
      <c r="H13" s="11"/>
      <c r="I13" s="8"/>
      <c r="J13" s="6"/>
      <c r="K13" s="15"/>
      <c r="L13" s="3"/>
      <c r="M13" s="11"/>
      <c r="N13" s="8"/>
      <c r="O13" s="6"/>
      <c r="P13" s="15"/>
      <c r="Q13" s="3"/>
      <c r="R13" s="11"/>
      <c r="S13" s="8"/>
      <c r="T13" s="6"/>
      <c r="U13" s="15"/>
      <c r="V13" s="3"/>
      <c r="W13" s="11"/>
      <c r="X13" s="8"/>
      <c r="Y13" s="6"/>
      <c r="Z13" s="15"/>
      <c r="AA13" s="3"/>
      <c r="AB13" s="11"/>
      <c r="AC13" s="8"/>
      <c r="AD13" s="6"/>
      <c r="AE13" s="6"/>
      <c r="AF13" s="3"/>
      <c r="AG13" s="15"/>
    </row>
    <row r="14" spans="1:35" x14ac:dyDescent="0.3">
      <c r="H14" s="9"/>
      <c r="J14" s="1"/>
      <c r="K14" s="14"/>
      <c r="M14" s="9"/>
      <c r="O14" s="1"/>
      <c r="P14" s="14"/>
      <c r="R14" s="9"/>
      <c r="T14" s="1"/>
      <c r="U14" s="14"/>
      <c r="W14" s="9"/>
      <c r="Y14" s="1"/>
      <c r="Z14" s="14"/>
      <c r="AB14" s="9"/>
      <c r="AD14" s="1"/>
      <c r="AE14" s="1"/>
      <c r="AG14" s="14"/>
    </row>
    <row r="15" spans="1:35" s="5" customFormat="1" x14ac:dyDescent="0.3">
      <c r="B15" s="8"/>
      <c r="C15" s="8"/>
      <c r="D15" s="13"/>
      <c r="E15" s="8"/>
      <c r="F15" s="8"/>
      <c r="G15" s="3"/>
      <c r="H15" s="11"/>
      <c r="I15" s="8"/>
      <c r="J15" s="6"/>
      <c r="K15" s="15"/>
      <c r="L15" s="3"/>
      <c r="M15" s="11"/>
      <c r="N15" s="8"/>
      <c r="O15" s="6"/>
      <c r="P15" s="15"/>
      <c r="Q15" s="3"/>
      <c r="R15" s="11"/>
      <c r="S15" s="8"/>
      <c r="T15" s="6"/>
      <c r="U15" s="15"/>
      <c r="V15" s="3"/>
      <c r="W15" s="11"/>
      <c r="X15" s="8"/>
      <c r="Y15" s="6"/>
      <c r="Z15" s="15"/>
      <c r="AA15" s="3"/>
      <c r="AB15" s="11"/>
      <c r="AC15" s="8"/>
      <c r="AD15" s="6"/>
      <c r="AE15" s="6"/>
      <c r="AF15" s="3"/>
      <c r="AG15" s="15"/>
    </row>
    <row r="16" spans="1:35" x14ac:dyDescent="0.3">
      <c r="H16" s="9"/>
      <c r="J16" s="1"/>
      <c r="K16" s="14"/>
      <c r="M16" s="9"/>
      <c r="O16" s="1"/>
      <c r="P16" s="14"/>
      <c r="R16" s="9"/>
      <c r="T16" s="1"/>
      <c r="U16" s="14"/>
      <c r="W16" s="9"/>
      <c r="Y16" s="1"/>
      <c r="Z16" s="14"/>
      <c r="AB16" s="9"/>
      <c r="AD16" s="1"/>
      <c r="AE16" s="1"/>
      <c r="AG16" s="14"/>
    </row>
    <row r="17" spans="2:33" s="5" customFormat="1" x14ac:dyDescent="0.3">
      <c r="B17" s="8"/>
      <c r="C17" s="8"/>
      <c r="D17" s="13"/>
      <c r="E17" s="8"/>
      <c r="F17" s="8"/>
      <c r="G17" s="3"/>
      <c r="H17" s="11"/>
      <c r="I17" s="8"/>
      <c r="J17" s="6"/>
      <c r="K17" s="15"/>
      <c r="L17" s="3"/>
      <c r="M17" s="11"/>
      <c r="N17" s="8"/>
      <c r="O17" s="6"/>
      <c r="P17" s="15"/>
      <c r="Q17" s="3"/>
      <c r="R17" s="11"/>
      <c r="S17" s="8"/>
      <c r="T17" s="6"/>
      <c r="U17" s="15"/>
      <c r="V17" s="3"/>
      <c r="W17" s="11"/>
      <c r="X17" s="8"/>
      <c r="Y17" s="6"/>
      <c r="Z17" s="15"/>
      <c r="AA17" s="3"/>
      <c r="AB17" s="11"/>
      <c r="AC17" s="8"/>
      <c r="AD17" s="6"/>
      <c r="AE17" s="6"/>
      <c r="AF17" s="3"/>
      <c r="AG17" s="15"/>
    </row>
    <row r="18" spans="2:33" x14ac:dyDescent="0.3">
      <c r="H18" s="9"/>
      <c r="J18" s="1"/>
      <c r="K18" s="14"/>
      <c r="M18" s="9"/>
      <c r="O18" s="1"/>
      <c r="P18" s="14"/>
      <c r="R18" s="9"/>
      <c r="T18" s="1"/>
      <c r="U18" s="14"/>
      <c r="W18" s="9"/>
      <c r="Y18" s="1"/>
      <c r="Z18" s="14"/>
      <c r="AB18" s="9"/>
      <c r="AD18" s="1"/>
      <c r="AE18" s="1"/>
      <c r="AG18" s="14"/>
    </row>
    <row r="19" spans="2:33" s="5" customFormat="1" x14ac:dyDescent="0.3">
      <c r="B19" s="8"/>
      <c r="C19" s="8"/>
      <c r="D19" s="13"/>
      <c r="E19" s="8"/>
      <c r="F19" s="8"/>
      <c r="G19" s="3"/>
      <c r="H19" s="11"/>
      <c r="I19" s="8"/>
      <c r="J19" s="6"/>
      <c r="K19" s="15"/>
      <c r="L19" s="3"/>
      <c r="M19" s="11"/>
      <c r="N19" s="8"/>
      <c r="O19" s="6"/>
      <c r="P19" s="15"/>
      <c r="Q19" s="3"/>
      <c r="R19" s="11"/>
      <c r="S19" s="8"/>
      <c r="T19" s="6"/>
      <c r="U19" s="15"/>
      <c r="V19" s="3"/>
      <c r="W19" s="11"/>
      <c r="X19" s="8"/>
      <c r="Y19" s="6"/>
      <c r="Z19" s="15"/>
      <c r="AA19" s="3"/>
      <c r="AB19" s="11"/>
      <c r="AC19" s="8"/>
      <c r="AD19" s="6"/>
      <c r="AE19" s="6"/>
      <c r="AF19" s="3"/>
      <c r="AG19" s="15"/>
    </row>
    <row r="20" spans="2:33" x14ac:dyDescent="0.3">
      <c r="H20" s="9"/>
      <c r="J20" s="1"/>
      <c r="K20" s="14"/>
      <c r="M20" s="9"/>
      <c r="O20" s="1"/>
      <c r="P20" s="14"/>
      <c r="R20" s="9"/>
      <c r="T20" s="1"/>
      <c r="U20" s="14"/>
      <c r="W20" s="9"/>
      <c r="Y20" s="1"/>
      <c r="Z20" s="14"/>
      <c r="AB20" s="9"/>
      <c r="AD20" s="1"/>
      <c r="AE20" s="1"/>
      <c r="AG20" s="14"/>
    </row>
    <row r="21" spans="2:33" s="5" customFormat="1" x14ac:dyDescent="0.3">
      <c r="B21" s="8"/>
      <c r="C21" s="8"/>
      <c r="D21" s="13"/>
      <c r="E21" s="8"/>
      <c r="F21" s="8"/>
      <c r="G21" s="3"/>
      <c r="H21" s="11"/>
      <c r="I21" s="8"/>
      <c r="J21" s="6"/>
      <c r="K21" s="15"/>
      <c r="L21" s="3"/>
      <c r="M21" s="11"/>
      <c r="N21" s="8"/>
      <c r="O21" s="6"/>
      <c r="P21" s="15"/>
      <c r="Q21" s="3"/>
      <c r="R21" s="11"/>
      <c r="S21" s="8"/>
      <c r="T21" s="6"/>
      <c r="U21" s="15"/>
      <c r="V21" s="3"/>
      <c r="W21" s="11"/>
      <c r="X21" s="8"/>
      <c r="Y21" s="6"/>
      <c r="Z21" s="15"/>
      <c r="AA21" s="3"/>
      <c r="AB21" s="11"/>
      <c r="AC21" s="8"/>
      <c r="AD21" s="6"/>
      <c r="AE21" s="6"/>
      <c r="AF21" s="3"/>
      <c r="AG21" s="15"/>
    </row>
    <row r="22" spans="2:33" x14ac:dyDescent="0.3">
      <c r="H22" s="9"/>
      <c r="J22" s="1"/>
      <c r="K22" s="14"/>
      <c r="M22" s="9"/>
      <c r="O22" s="1"/>
      <c r="P22" s="14"/>
      <c r="R22" s="9"/>
      <c r="T22" s="1"/>
      <c r="U22" s="14"/>
      <c r="W22" s="9"/>
      <c r="Y22" s="1"/>
      <c r="Z22" s="14"/>
      <c r="AB22" s="9"/>
      <c r="AD22" s="1"/>
      <c r="AE22" s="1"/>
      <c r="AG22" s="14"/>
    </row>
    <row r="23" spans="2:33" s="5" customFormat="1" x14ac:dyDescent="0.3">
      <c r="B23" s="8"/>
      <c r="C23" s="8"/>
      <c r="D23" s="13"/>
      <c r="E23" s="8"/>
      <c r="F23" s="8"/>
      <c r="G23" s="3"/>
      <c r="H23" s="11"/>
      <c r="I23" s="8"/>
      <c r="J23" s="6"/>
      <c r="K23" s="15"/>
      <c r="L23" s="3"/>
      <c r="M23" s="11"/>
      <c r="N23" s="8"/>
      <c r="O23" s="6"/>
      <c r="P23" s="15"/>
      <c r="Q23" s="3"/>
      <c r="R23" s="11"/>
      <c r="S23" s="8"/>
      <c r="T23" s="6"/>
      <c r="U23" s="15"/>
      <c r="V23" s="3"/>
      <c r="W23" s="11"/>
      <c r="X23" s="8"/>
      <c r="Y23" s="6"/>
      <c r="Z23" s="15"/>
      <c r="AA23" s="3"/>
      <c r="AB23" s="11"/>
      <c r="AC23" s="8"/>
      <c r="AD23" s="6"/>
      <c r="AE23" s="6"/>
      <c r="AF23" s="3"/>
      <c r="AG23" s="15"/>
    </row>
    <row r="24" spans="2:33" x14ac:dyDescent="0.3">
      <c r="H24" s="9"/>
      <c r="J24" s="1"/>
      <c r="K24" s="14"/>
      <c r="M24" s="9"/>
      <c r="O24" s="1"/>
      <c r="P24" s="14"/>
      <c r="R24" s="9"/>
      <c r="T24" s="1"/>
      <c r="U24" s="14"/>
      <c r="W24" s="9"/>
      <c r="Y24" s="1"/>
      <c r="Z24" s="14"/>
      <c r="AB24" s="9"/>
      <c r="AD24" s="1"/>
      <c r="AE24" s="1"/>
      <c r="AG24" s="14"/>
    </row>
    <row r="25" spans="2:33" s="5" customFormat="1" x14ac:dyDescent="0.3">
      <c r="B25" s="8"/>
      <c r="C25" s="8"/>
      <c r="D25" s="13"/>
      <c r="E25" s="8"/>
      <c r="F25" s="8"/>
      <c r="G25" s="3"/>
      <c r="H25" s="11"/>
      <c r="I25" s="8"/>
      <c r="J25" s="6"/>
      <c r="K25" s="15"/>
      <c r="L25" s="3"/>
      <c r="M25" s="11"/>
      <c r="N25" s="8"/>
      <c r="O25" s="6"/>
      <c r="P25" s="15"/>
      <c r="Q25" s="3"/>
      <c r="R25" s="11"/>
      <c r="S25" s="8"/>
      <c r="T25" s="6"/>
      <c r="U25" s="15"/>
      <c r="V25" s="3"/>
      <c r="W25" s="11"/>
      <c r="X25" s="8"/>
      <c r="Y25" s="6"/>
      <c r="Z25" s="15"/>
      <c r="AA25" s="3"/>
      <c r="AB25" s="11"/>
      <c r="AC25" s="8"/>
      <c r="AD25" s="6"/>
      <c r="AE25" s="6"/>
      <c r="AF25" s="3"/>
      <c r="AG25" s="15"/>
    </row>
    <row r="26" spans="2:33" x14ac:dyDescent="0.3">
      <c r="H26" s="9"/>
      <c r="J26" s="1"/>
      <c r="K26" s="14"/>
      <c r="M26" s="9"/>
      <c r="O26" s="1"/>
      <c r="P26" s="14"/>
      <c r="R26" s="9"/>
      <c r="T26" s="1"/>
      <c r="U26" s="14"/>
      <c r="W26" s="9"/>
      <c r="Y26" s="1"/>
      <c r="Z26" s="14"/>
      <c r="AB26" s="9"/>
      <c r="AD26" s="1"/>
      <c r="AE26" s="1"/>
      <c r="AG26" s="14"/>
    </row>
    <row r="27" spans="2:33" s="5" customFormat="1" x14ac:dyDescent="0.3">
      <c r="B27" s="8"/>
      <c r="C27" s="8"/>
      <c r="D27" s="13"/>
      <c r="E27" s="8"/>
      <c r="F27" s="8"/>
      <c r="G27" s="3"/>
      <c r="H27" s="11"/>
      <c r="I27" s="8"/>
      <c r="J27" s="6"/>
      <c r="K27" s="15"/>
      <c r="L27" s="3"/>
      <c r="M27" s="11"/>
      <c r="N27" s="8"/>
      <c r="O27" s="6"/>
      <c r="P27" s="15"/>
      <c r="Q27" s="3"/>
      <c r="R27" s="11"/>
      <c r="S27" s="8"/>
      <c r="T27" s="6"/>
      <c r="U27" s="15"/>
      <c r="V27" s="3"/>
      <c r="W27" s="11"/>
      <c r="X27" s="8"/>
      <c r="Y27" s="6"/>
      <c r="Z27" s="15"/>
      <c r="AA27" s="3"/>
      <c r="AB27" s="11"/>
      <c r="AC27" s="8"/>
      <c r="AD27" s="6"/>
      <c r="AE27" s="6"/>
      <c r="AF27" s="3"/>
      <c r="AG27" s="15"/>
    </row>
    <row r="28" spans="2:33" x14ac:dyDescent="0.3">
      <c r="H28" s="9"/>
      <c r="J28" s="1"/>
      <c r="K28" s="14"/>
      <c r="M28" s="9"/>
      <c r="O28" s="1"/>
      <c r="P28" s="14"/>
      <c r="R28" s="9"/>
      <c r="T28" s="1"/>
      <c r="U28" s="14"/>
      <c r="W28" s="9"/>
      <c r="Y28" s="1"/>
      <c r="Z28" s="14"/>
      <c r="AB28" s="9"/>
      <c r="AD28" s="1"/>
      <c r="AE28" s="1"/>
      <c r="AG28" s="14"/>
    </row>
    <row r="29" spans="2:33" s="5" customFormat="1" x14ac:dyDescent="0.3">
      <c r="B29" s="8"/>
      <c r="C29" s="8"/>
      <c r="D29" s="13"/>
      <c r="E29" s="8"/>
      <c r="F29" s="8"/>
      <c r="G29" s="3"/>
      <c r="H29" s="11"/>
      <c r="I29" s="8"/>
      <c r="J29" s="6"/>
      <c r="K29" s="15"/>
      <c r="L29" s="3"/>
      <c r="M29" s="11"/>
      <c r="N29" s="8"/>
      <c r="O29" s="6"/>
      <c r="P29" s="15"/>
      <c r="Q29" s="3"/>
      <c r="R29" s="11"/>
      <c r="S29" s="8"/>
      <c r="T29" s="6"/>
      <c r="U29" s="15"/>
      <c r="V29" s="3"/>
      <c r="W29" s="11"/>
      <c r="X29" s="8"/>
      <c r="Y29" s="6"/>
      <c r="Z29" s="15"/>
      <c r="AA29" s="3"/>
      <c r="AB29" s="11"/>
      <c r="AC29" s="8"/>
      <c r="AD29" s="6"/>
      <c r="AE29" s="6"/>
      <c r="AF29" s="3"/>
      <c r="AG29" s="15"/>
    </row>
    <row r="30" spans="2:33" x14ac:dyDescent="0.3">
      <c r="H30" s="9"/>
      <c r="J30" s="1"/>
      <c r="K30" s="14"/>
      <c r="M30" s="9"/>
      <c r="O30" s="1"/>
      <c r="P30" s="14"/>
      <c r="R30" s="9"/>
      <c r="T30" s="1"/>
      <c r="U30" s="14"/>
      <c r="W30" s="9"/>
      <c r="Y30" s="1"/>
      <c r="Z30" s="14"/>
      <c r="AB30" s="9"/>
      <c r="AD30" s="1"/>
      <c r="AE30" s="1"/>
      <c r="AG30" s="14"/>
    </row>
    <row r="31" spans="2:33" s="5" customFormat="1" x14ac:dyDescent="0.3">
      <c r="B31" s="8"/>
      <c r="C31" s="8"/>
      <c r="D31" s="13"/>
      <c r="E31" s="8"/>
      <c r="F31" s="8"/>
      <c r="G31" s="3"/>
      <c r="H31" s="11"/>
      <c r="I31" s="8"/>
      <c r="J31" s="6"/>
      <c r="K31" s="15"/>
      <c r="L31" s="3"/>
      <c r="M31" s="11"/>
      <c r="N31" s="8"/>
      <c r="O31" s="6"/>
      <c r="P31" s="15"/>
      <c r="Q31" s="3"/>
      <c r="R31" s="11"/>
      <c r="S31" s="8"/>
      <c r="T31" s="6"/>
      <c r="U31" s="15"/>
      <c r="V31" s="3"/>
      <c r="W31" s="11"/>
      <c r="X31" s="8"/>
      <c r="Y31" s="6"/>
      <c r="Z31" s="15"/>
      <c r="AA31" s="3"/>
      <c r="AB31" s="11"/>
      <c r="AC31" s="8"/>
      <c r="AD31" s="6"/>
      <c r="AE31" s="6"/>
      <c r="AF31" s="3"/>
      <c r="AG31" s="15"/>
    </row>
    <row r="32" spans="2:33" x14ac:dyDescent="0.3">
      <c r="H32" s="9"/>
      <c r="J32" s="1"/>
      <c r="K32" s="14"/>
      <c r="M32" s="9"/>
      <c r="O32" s="1"/>
      <c r="P32" s="14"/>
      <c r="R32" s="9"/>
      <c r="T32" s="1"/>
      <c r="U32" s="14"/>
      <c r="W32" s="9"/>
      <c r="Y32" s="1"/>
      <c r="Z32" s="14"/>
      <c r="AB32" s="9"/>
      <c r="AD32" s="1"/>
      <c r="AE32" s="1"/>
      <c r="AG32" s="14"/>
    </row>
    <row r="33" spans="2:33" s="5" customFormat="1" x14ac:dyDescent="0.3">
      <c r="B33" s="8"/>
      <c r="C33" s="8"/>
      <c r="D33" s="13"/>
      <c r="E33" s="8"/>
      <c r="F33" s="8"/>
      <c r="G33" s="3"/>
      <c r="H33" s="11"/>
      <c r="I33" s="8"/>
      <c r="J33" s="6"/>
      <c r="K33" s="15"/>
      <c r="L33" s="3"/>
      <c r="M33" s="11"/>
      <c r="N33" s="8"/>
      <c r="O33" s="6"/>
      <c r="P33" s="15"/>
      <c r="Q33" s="3"/>
      <c r="R33" s="11"/>
      <c r="S33" s="8"/>
      <c r="T33" s="6"/>
      <c r="U33" s="15"/>
      <c r="V33" s="3"/>
      <c r="W33" s="11"/>
      <c r="X33" s="8"/>
      <c r="Y33" s="6"/>
      <c r="Z33" s="15"/>
      <c r="AA33" s="3"/>
      <c r="AB33" s="11"/>
      <c r="AC33" s="8"/>
      <c r="AD33" s="6"/>
      <c r="AE33" s="6"/>
      <c r="AF33" s="3"/>
      <c r="AG33" s="15"/>
    </row>
    <row r="34" spans="2:33" x14ac:dyDescent="0.3">
      <c r="H34" s="9"/>
      <c r="J34" s="1"/>
      <c r="K34" s="14"/>
      <c r="M34" s="9"/>
      <c r="O34" s="1"/>
      <c r="P34" s="14"/>
      <c r="R34" s="9"/>
      <c r="T34" s="1"/>
      <c r="U34" s="14"/>
      <c r="W34" s="9"/>
      <c r="Y34" s="1"/>
      <c r="Z34" s="14"/>
      <c r="AB34" s="9"/>
      <c r="AD34" s="1"/>
      <c r="AE34" s="1"/>
      <c r="AG34" s="14"/>
    </row>
    <row r="35" spans="2:33" s="5" customFormat="1" x14ac:dyDescent="0.3">
      <c r="B35" s="8"/>
      <c r="C35" s="8"/>
      <c r="D35" s="13"/>
      <c r="E35" s="8"/>
      <c r="F35" s="8"/>
      <c r="G35" s="3"/>
      <c r="H35" s="11"/>
      <c r="I35" s="8"/>
      <c r="J35" s="6"/>
      <c r="K35" s="15"/>
      <c r="L35" s="3"/>
      <c r="M35" s="11"/>
      <c r="N35" s="8"/>
      <c r="O35" s="6"/>
      <c r="P35" s="15"/>
      <c r="Q35" s="3"/>
      <c r="R35" s="11"/>
      <c r="S35" s="8"/>
      <c r="T35" s="6"/>
      <c r="U35" s="15"/>
      <c r="V35" s="3"/>
      <c r="W35" s="11"/>
      <c r="X35" s="8"/>
      <c r="Y35" s="6"/>
      <c r="Z35" s="15"/>
      <c r="AA35" s="3"/>
      <c r="AB35" s="11"/>
      <c r="AC35" s="8"/>
      <c r="AD35" s="6"/>
      <c r="AE35" s="6"/>
      <c r="AF35" s="3"/>
      <c r="AG35" s="15"/>
    </row>
    <row r="36" spans="2:33" x14ac:dyDescent="0.3">
      <c r="H36" s="9"/>
      <c r="J36" s="1"/>
      <c r="K36" s="14"/>
      <c r="M36" s="9"/>
      <c r="O36" s="1"/>
      <c r="P36" s="14"/>
      <c r="R36" s="9"/>
      <c r="T36" s="1"/>
      <c r="U36" s="14"/>
      <c r="W36" s="9"/>
      <c r="Y36" s="1"/>
      <c r="Z36" s="14"/>
      <c r="AB36" s="9"/>
      <c r="AD36" s="1"/>
      <c r="AE36" s="1"/>
      <c r="AG36" s="14"/>
    </row>
    <row r="37" spans="2:33" s="5" customFormat="1" x14ac:dyDescent="0.3">
      <c r="B37" s="8"/>
      <c r="C37" s="8"/>
      <c r="D37" s="13"/>
      <c r="E37" s="8"/>
      <c r="F37" s="8"/>
      <c r="G37" s="3"/>
      <c r="H37" s="11"/>
      <c r="I37" s="8"/>
      <c r="J37" s="6"/>
      <c r="K37" s="15"/>
      <c r="L37" s="3"/>
      <c r="M37" s="11"/>
      <c r="N37" s="8"/>
      <c r="O37" s="6"/>
      <c r="P37" s="15"/>
      <c r="Q37" s="3"/>
      <c r="R37" s="11"/>
      <c r="S37" s="8"/>
      <c r="T37" s="6"/>
      <c r="U37" s="15"/>
      <c r="V37" s="3"/>
      <c r="W37" s="11"/>
      <c r="X37" s="8"/>
      <c r="Y37" s="6"/>
      <c r="Z37" s="15"/>
      <c r="AA37" s="3"/>
      <c r="AB37" s="11"/>
      <c r="AC37" s="8"/>
      <c r="AD37" s="6"/>
      <c r="AE37" s="6"/>
      <c r="AF37" s="3"/>
      <c r="AG37" s="15"/>
    </row>
    <row r="38" spans="2:33" x14ac:dyDescent="0.3">
      <c r="H38" s="9"/>
      <c r="J38" s="1"/>
      <c r="K38" s="14"/>
      <c r="M38" s="9"/>
      <c r="O38" s="1"/>
      <c r="P38" s="14"/>
      <c r="R38" s="9"/>
      <c r="T38" s="1"/>
      <c r="U38" s="14"/>
      <c r="W38" s="9"/>
      <c r="Y38" s="1"/>
      <c r="Z38" s="14"/>
      <c r="AB38" s="9"/>
      <c r="AD38" s="1"/>
      <c r="AE38" s="1"/>
      <c r="AG38" s="14"/>
    </row>
    <row r="39" spans="2:33" s="5" customFormat="1" x14ac:dyDescent="0.3">
      <c r="B39" s="8"/>
      <c r="C39" s="8"/>
      <c r="D39" s="13"/>
      <c r="E39" s="8"/>
      <c r="F39" s="8"/>
      <c r="G39" s="3"/>
      <c r="H39" s="11"/>
      <c r="I39" s="8"/>
      <c r="J39" s="6"/>
      <c r="K39" s="15"/>
      <c r="L39" s="3"/>
      <c r="M39" s="11"/>
      <c r="N39" s="8"/>
      <c r="O39" s="6"/>
      <c r="P39" s="15"/>
      <c r="Q39" s="3"/>
      <c r="R39" s="11"/>
      <c r="S39" s="8"/>
      <c r="T39" s="6"/>
      <c r="U39" s="15"/>
      <c r="V39" s="3"/>
      <c r="W39" s="11"/>
      <c r="X39" s="8"/>
      <c r="Y39" s="6"/>
      <c r="Z39" s="15"/>
      <c r="AA39" s="3"/>
      <c r="AB39" s="11"/>
      <c r="AC39" s="8"/>
      <c r="AD39" s="6"/>
      <c r="AE39" s="6"/>
      <c r="AF39" s="3"/>
      <c r="AG39" s="15"/>
    </row>
    <row r="40" spans="2:33" x14ac:dyDescent="0.3">
      <c r="H40" s="9"/>
      <c r="J40" s="1"/>
      <c r="K40" s="14"/>
      <c r="M40" s="9"/>
      <c r="O40" s="1"/>
      <c r="P40" s="14"/>
      <c r="R40" s="9"/>
      <c r="T40" s="1"/>
      <c r="U40" s="14"/>
      <c r="W40" s="9"/>
      <c r="Y40" s="1"/>
      <c r="Z40" s="14"/>
      <c r="AB40" s="9"/>
      <c r="AD40" s="1"/>
      <c r="AE40" s="1"/>
      <c r="AG40" s="14"/>
    </row>
    <row r="41" spans="2:33" s="5" customFormat="1" x14ac:dyDescent="0.3">
      <c r="B41" s="8"/>
      <c r="C41" s="8"/>
      <c r="D41" s="13"/>
      <c r="E41" s="8"/>
      <c r="F41" s="8"/>
      <c r="G41" s="3"/>
      <c r="H41" s="11"/>
      <c r="I41" s="8"/>
      <c r="J41" s="6"/>
      <c r="K41" s="15"/>
      <c r="L41" s="3"/>
      <c r="M41" s="11"/>
      <c r="N41" s="8"/>
      <c r="O41" s="6"/>
      <c r="P41" s="15"/>
      <c r="Q41" s="3"/>
      <c r="R41" s="11"/>
      <c r="S41" s="8"/>
      <c r="T41" s="6"/>
      <c r="U41" s="15"/>
      <c r="V41" s="3"/>
      <c r="W41" s="11"/>
      <c r="X41" s="8"/>
      <c r="Y41" s="6"/>
      <c r="Z41" s="15"/>
      <c r="AA41" s="3"/>
      <c r="AB41" s="11"/>
      <c r="AC41" s="8"/>
      <c r="AD41" s="6"/>
      <c r="AE41" s="6"/>
      <c r="AF41" s="3"/>
      <c r="AG41" s="15"/>
    </row>
    <row r="42" spans="2:33" x14ac:dyDescent="0.3">
      <c r="H42" s="9"/>
      <c r="J42" s="1"/>
      <c r="K42" s="14"/>
      <c r="M42" s="9"/>
      <c r="O42" s="1"/>
      <c r="P42" s="14"/>
      <c r="R42" s="9"/>
      <c r="T42" s="1"/>
      <c r="U42" s="14"/>
      <c r="W42" s="9"/>
      <c r="Y42" s="1"/>
      <c r="Z42" s="14"/>
      <c r="AB42" s="9"/>
      <c r="AD42" s="1"/>
      <c r="AE42" s="1"/>
      <c r="AG42" s="14"/>
    </row>
    <row r="43" spans="2:33" s="5" customFormat="1" x14ac:dyDescent="0.3">
      <c r="B43" s="8"/>
      <c r="C43" s="8"/>
      <c r="D43" s="13"/>
      <c r="E43" s="8"/>
      <c r="F43" s="8"/>
      <c r="G43" s="3"/>
      <c r="H43" s="11"/>
      <c r="I43" s="8"/>
      <c r="J43" s="6"/>
      <c r="K43" s="15"/>
      <c r="L43" s="3"/>
      <c r="M43" s="11"/>
      <c r="N43" s="8"/>
      <c r="O43" s="6"/>
      <c r="P43" s="15"/>
      <c r="Q43" s="3"/>
      <c r="R43" s="11"/>
      <c r="S43" s="8"/>
      <c r="T43" s="6"/>
      <c r="U43" s="15"/>
      <c r="V43" s="3"/>
      <c r="W43" s="11"/>
      <c r="X43" s="8"/>
      <c r="Y43" s="6"/>
      <c r="Z43" s="15"/>
      <c r="AA43" s="3"/>
      <c r="AB43" s="11"/>
      <c r="AC43" s="8"/>
      <c r="AD43" s="6"/>
      <c r="AE43" s="6"/>
      <c r="AF43" s="3"/>
      <c r="AG43" s="15"/>
    </row>
    <row r="44" spans="2:33" x14ac:dyDescent="0.3">
      <c r="H44" s="9"/>
      <c r="J44" s="1"/>
      <c r="K44" s="14"/>
      <c r="M44" s="9"/>
      <c r="O44" s="1"/>
      <c r="P44" s="14"/>
      <c r="R44" s="9"/>
      <c r="T44" s="1"/>
      <c r="U44" s="14"/>
      <c r="W44" s="9"/>
      <c r="Y44" s="1"/>
      <c r="Z44" s="14"/>
      <c r="AB44" s="9"/>
      <c r="AD44" s="1"/>
      <c r="AE44" s="1"/>
      <c r="AG44" s="14"/>
    </row>
    <row r="45" spans="2:33" s="5" customFormat="1" x14ac:dyDescent="0.3">
      <c r="B45" s="8"/>
      <c r="C45" s="8"/>
      <c r="D45" s="13"/>
      <c r="E45" s="8"/>
      <c r="F45" s="8"/>
      <c r="G45" s="3"/>
      <c r="H45" s="11"/>
      <c r="I45" s="8"/>
      <c r="J45" s="6"/>
      <c r="K45" s="15"/>
      <c r="L45" s="3"/>
      <c r="M45" s="11"/>
      <c r="N45" s="8"/>
      <c r="O45" s="6"/>
      <c r="P45" s="15"/>
      <c r="Q45" s="3"/>
      <c r="R45" s="11"/>
      <c r="S45" s="8"/>
      <c r="T45" s="6"/>
      <c r="U45" s="15"/>
      <c r="V45" s="3"/>
      <c r="W45" s="11"/>
      <c r="X45" s="8"/>
      <c r="Y45" s="6"/>
      <c r="Z45" s="15"/>
      <c r="AA45" s="3"/>
      <c r="AB45" s="11"/>
      <c r="AC45" s="8"/>
      <c r="AD45" s="6"/>
      <c r="AE45" s="6"/>
      <c r="AF45" s="3"/>
      <c r="AG45" s="15"/>
    </row>
    <row r="46" spans="2:33" x14ac:dyDescent="0.3">
      <c r="H46" s="9"/>
      <c r="J46" s="1"/>
      <c r="K46" s="14"/>
      <c r="M46" s="9"/>
      <c r="O46" s="1"/>
      <c r="P46" s="14"/>
      <c r="R46" s="9"/>
      <c r="T46" s="1"/>
      <c r="U46" s="14"/>
      <c r="W46" s="9"/>
      <c r="Y46" s="1"/>
      <c r="Z46" s="14"/>
      <c r="AB46" s="9"/>
      <c r="AD46" s="1"/>
      <c r="AE46" s="1"/>
      <c r="AG46" s="14"/>
    </row>
    <row r="47" spans="2:33" s="5" customFormat="1" x14ac:dyDescent="0.3">
      <c r="B47" s="8"/>
      <c r="C47" s="8"/>
      <c r="D47" s="13"/>
      <c r="E47" s="8"/>
      <c r="F47" s="8"/>
      <c r="G47" s="3"/>
      <c r="H47" s="11"/>
      <c r="I47" s="8"/>
      <c r="J47" s="6"/>
      <c r="K47" s="15"/>
      <c r="L47" s="3"/>
      <c r="M47" s="11"/>
      <c r="N47" s="8"/>
      <c r="O47" s="6"/>
      <c r="P47" s="15"/>
      <c r="Q47" s="3"/>
      <c r="R47" s="11"/>
      <c r="S47" s="8"/>
      <c r="T47" s="6"/>
      <c r="U47" s="15"/>
      <c r="V47" s="3"/>
      <c r="W47" s="11"/>
      <c r="X47" s="8"/>
      <c r="Y47" s="6"/>
      <c r="Z47" s="15"/>
      <c r="AA47" s="3"/>
      <c r="AB47" s="11"/>
      <c r="AC47" s="8"/>
      <c r="AD47" s="6"/>
      <c r="AE47" s="6"/>
      <c r="AF47" s="3"/>
      <c r="AG47" s="15"/>
    </row>
    <row r="48" spans="2:33" x14ac:dyDescent="0.3">
      <c r="H48" s="9"/>
      <c r="J48" s="1"/>
      <c r="K48" s="14"/>
      <c r="M48" s="9"/>
      <c r="O48" s="1"/>
      <c r="P48" s="14"/>
      <c r="R48" s="9"/>
      <c r="T48" s="1"/>
      <c r="U48" s="14"/>
      <c r="W48" s="9"/>
      <c r="Y48" s="1"/>
      <c r="Z48" s="14"/>
      <c r="AB48" s="9"/>
      <c r="AD48" s="1"/>
      <c r="AE48" s="1"/>
      <c r="AG48" s="14"/>
    </row>
    <row r="49" spans="2:33" s="5" customFormat="1" x14ac:dyDescent="0.3">
      <c r="B49" s="8"/>
      <c r="C49" s="8"/>
      <c r="D49" s="13"/>
      <c r="E49" s="8"/>
      <c r="F49" s="8"/>
      <c r="G49" s="3"/>
      <c r="H49" s="11"/>
      <c r="I49" s="8"/>
      <c r="J49" s="6"/>
      <c r="K49" s="15"/>
      <c r="L49" s="3"/>
      <c r="M49" s="11"/>
      <c r="N49" s="8"/>
      <c r="O49" s="6"/>
      <c r="P49" s="15"/>
      <c r="Q49" s="3"/>
      <c r="R49" s="11"/>
      <c r="S49" s="8"/>
      <c r="T49" s="6"/>
      <c r="U49" s="15"/>
      <c r="V49" s="3"/>
      <c r="W49" s="11"/>
      <c r="X49" s="8"/>
      <c r="Y49" s="6"/>
      <c r="Z49" s="15"/>
      <c r="AA49" s="3"/>
      <c r="AB49" s="11"/>
      <c r="AC49" s="8"/>
      <c r="AD49" s="6"/>
      <c r="AE49" s="6"/>
      <c r="AF49" s="3"/>
      <c r="AG49" s="15"/>
    </row>
    <row r="50" spans="2:33" x14ac:dyDescent="0.3">
      <c r="H50" s="9"/>
      <c r="J50" s="1"/>
      <c r="K50" s="14"/>
      <c r="M50" s="9"/>
      <c r="O50" s="1"/>
      <c r="P50" s="14"/>
      <c r="R50" s="9"/>
      <c r="T50" s="1"/>
      <c r="U50" s="14"/>
      <c r="W50" s="9"/>
      <c r="Y50" s="1"/>
      <c r="Z50" s="14"/>
      <c r="AB50" s="9"/>
      <c r="AD50" s="1"/>
      <c r="AE50" s="1"/>
      <c r="AG50" s="14"/>
    </row>
    <row r="51" spans="2:33" s="5" customFormat="1" x14ac:dyDescent="0.3">
      <c r="B51" s="8"/>
      <c r="C51" s="8"/>
      <c r="D51" s="13"/>
      <c r="E51" s="8"/>
      <c r="F51" s="8"/>
      <c r="G51" s="3"/>
      <c r="H51" s="11"/>
      <c r="I51" s="8"/>
      <c r="J51" s="6"/>
      <c r="K51" s="15"/>
      <c r="L51" s="3"/>
      <c r="M51" s="11"/>
      <c r="N51" s="8"/>
      <c r="O51" s="6"/>
      <c r="P51" s="15"/>
      <c r="Q51" s="3"/>
      <c r="R51" s="11"/>
      <c r="S51" s="8"/>
      <c r="T51" s="6"/>
      <c r="U51" s="15"/>
      <c r="V51" s="3"/>
      <c r="W51" s="11"/>
      <c r="X51" s="8"/>
      <c r="Y51" s="6"/>
      <c r="Z51" s="15"/>
      <c r="AA51" s="3"/>
      <c r="AB51" s="11"/>
      <c r="AC51" s="8"/>
      <c r="AD51" s="6"/>
      <c r="AE51" s="6"/>
      <c r="AF51" s="3"/>
      <c r="AG51" s="15"/>
    </row>
  </sheetData>
  <sheetProtection sheet="1" objects="1" scenarios="1"/>
  <dataValidations count="1">
    <dataValidation allowBlank="1" showInputMessage="1" showErrorMessage="1" promptTitle="Não Mexer" prompt="NÂO MEXER" sqref="J2:K51 O2:O51 T2:T51 Y2:Y51 AD2:AD51" xr:uid="{10548095-519F-413C-B8CE-EB676040A6F3}"/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E2B4CA8-4CDA-4CE2-9C6B-FDE100FB7CDB}">
          <x14:formula1>
            <xm:f>Classes!$A$2:$A$7</xm:f>
          </x14:formula1>
          <xm:sqref>D2:D51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Classes</vt:lpstr>
      <vt:lpstr>Manual</vt:lpstr>
      <vt:lpstr>PEN</vt:lpstr>
      <vt:lpstr>Geral</vt:lpstr>
      <vt:lpstr>PROTOS_F</vt:lpstr>
      <vt:lpstr>PROTOS_R</vt:lpstr>
      <vt:lpstr>TRANS_F</vt:lpstr>
      <vt:lpstr>TRANS_R</vt:lpstr>
      <vt:lpstr>ORIG_F</vt:lpstr>
      <vt:lpstr>ORIG_R</vt:lpstr>
      <vt:lpstr>GERAL_ORDEM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Ribeiro</dc:creator>
  <cp:lastModifiedBy>Miguel Ribeiro</cp:lastModifiedBy>
  <cp:lastPrinted>2024-06-10T11:01:33Z</cp:lastPrinted>
  <dcterms:created xsi:type="dcterms:W3CDTF">2015-06-05T18:17:20Z</dcterms:created>
  <dcterms:modified xsi:type="dcterms:W3CDTF">2024-06-10T11:53:14Z</dcterms:modified>
</cp:coreProperties>
</file>